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85" tabRatio="931" activeTab="1"/>
  </bookViews>
  <sheets>
    <sheet name="Частина_1" sheetId="1" r:id="rId1"/>
    <sheet name="Частина_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<sst xmlns="http://schemas.openxmlformats.org/spreadsheetml/2006/main" count="640" uniqueCount="309">
  <si>
    <t>Всього</t>
  </si>
  <si>
    <t>у тому числі</t>
  </si>
  <si>
    <t>Самостійна робота</t>
  </si>
  <si>
    <t>Кількість годин</t>
  </si>
  <si>
    <t>Розподіл за семестрами</t>
  </si>
  <si>
    <t>І курс</t>
  </si>
  <si>
    <t>ІІ курс</t>
  </si>
  <si>
    <t>ІІІ курс</t>
  </si>
  <si>
    <t>ІV курс</t>
  </si>
  <si>
    <t>V курс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</si>
  <si>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</si>
  <si>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</si>
  <si>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</si>
  <si>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</si>
  <si>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</si>
  <si>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</si>
  <si>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</si>
  <si>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</si>
  <si>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</si>
  <si>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</si>
  <si>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</si>
  <si>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</si>
  <si>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</si>
  <si>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</si>
  <si>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 xml:space="preserve">НАЗВА НАВЧАЛЬНОЇ
ДИСЦИПЛІНИ
</t>
  </si>
  <si>
    <t>Екзамени</t>
  </si>
  <si>
    <t>Заліки</t>
  </si>
  <si>
    <t>Загальний обсяг</t>
  </si>
  <si>
    <t>Аудиторних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</si>
  <si>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</si>
  <si>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</si>
  <si>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</si>
  <si>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</si>
  <si>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</si>
  <si>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</si>
  <si>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</si>
  <si>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</si>
  <si>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</si>
  <si>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</si>
  <si>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</si>
  <si>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</si>
  <si>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</si>
  <si>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</si>
  <si>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</si>
  <si>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</si>
  <si>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</si>
  <si>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</si>
  <si>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</si>
  <si>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</si>
  <si>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</si>
  <si>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</si>
  <si>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</si>
  <si>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</si>
  <si>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</si>
  <si>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</si>
  <si>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</si>
  <si>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</si>
  <si>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</si>
  <si>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</si>
  <si>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</si>
  <si>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</si>
  <si>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</si>
  <si>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</si>
  <si>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</si>
  <si>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</si>
  <si>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</si>
  <si>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</si>
  <si>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</si>
  <si>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</si>
  <si>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</si>
  <si>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</si>
  <si>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</si>
  <si>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</si>
  <si>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</si>
  <si>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</si>
  <si>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</si>
  <si>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</si>
  <si>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</si>
  <si>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</si>
  <si>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</si>
  <si>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</si>
  <si>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(підпис)             (прізвище та ініціали)</t>
  </si>
  <si>
    <t>Кваліфікація</t>
  </si>
  <si>
    <t xml:space="preserve">на основі </t>
  </si>
  <si>
    <t xml:space="preserve">з галузі знань </t>
  </si>
  <si>
    <t>Н А В Ч А Л Ь Н И Й    П Л А Н</t>
  </si>
  <si>
    <t xml:space="preserve">Строк навчання </t>
  </si>
  <si>
    <t>Форма навчання</t>
  </si>
  <si>
    <t xml:space="preserve">     “Затверджую”</t>
  </si>
  <si>
    <t>"___"_____________20__ року</t>
  </si>
  <si>
    <t>М.П.</t>
  </si>
  <si>
    <t xml:space="preserve">Підготовки </t>
  </si>
  <si>
    <t>Міністерство освіти і науки України</t>
  </si>
  <si>
    <t>VI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</si>
  <si>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</si>
  <si>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</si>
  <si>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</si>
  <si>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</si>
  <si>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</si>
  <si>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</si>
  <si>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</si>
  <si>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</si>
  <si>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</si>
  <si>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10 семестр</t>
  </si>
  <si>
    <t>11 семестр</t>
  </si>
  <si>
    <t>12 семестр</t>
  </si>
  <si>
    <t>Шифр за ОПП</t>
  </si>
  <si>
    <t>Кафедра, яка забезпечує</t>
  </si>
  <si>
    <t>проекти</t>
  </si>
  <si>
    <t>роботи</t>
  </si>
  <si>
    <t>Курсові</t>
  </si>
  <si>
    <t>V. План навчального процесу</t>
  </si>
  <si>
    <t>Розподіл годин за курсами і семестрами</t>
  </si>
  <si>
    <t>Івано-Франківський національний технічний університет нафти і газу</t>
  </si>
  <si>
    <t>Кількість домашніх робіт</t>
  </si>
  <si>
    <t>Кількість   кредитів ECTS</t>
  </si>
  <si>
    <t>освітньо-професійною програмою</t>
  </si>
  <si>
    <t>Шифр груп</t>
  </si>
  <si>
    <t xml:space="preserve">План чинний з </t>
  </si>
  <si>
    <t>Лекцїї</t>
  </si>
  <si>
    <t>Практичні</t>
  </si>
  <si>
    <t>Лабораторні</t>
  </si>
  <si>
    <t>1. Обов`язкова частина</t>
  </si>
  <si>
    <t>1.1. Цикл 1 Дисципліни загальної підготовки</t>
  </si>
  <si>
    <t>ЗП.01</t>
  </si>
  <si>
    <t>СН</t>
  </si>
  <si>
    <t>Історія України</t>
  </si>
  <si>
    <t>ЗП.02</t>
  </si>
  <si>
    <t>Історія української культури</t>
  </si>
  <si>
    <t>ЗП.03</t>
  </si>
  <si>
    <t>ФП</t>
  </si>
  <si>
    <t>Українська мова (за професійним спрямуванням)</t>
  </si>
  <si>
    <t>ЗП.04</t>
  </si>
  <si>
    <t>Філософія</t>
  </si>
  <si>
    <t>ЗП.05</t>
  </si>
  <si>
    <t>ЗП.06</t>
  </si>
  <si>
    <t>ГКЗ</t>
  </si>
  <si>
    <t>Основи геодезії</t>
  </si>
  <si>
    <t>ЗП.08</t>
  </si>
  <si>
    <t>ЗП.09</t>
  </si>
  <si>
    <t>ФВС</t>
  </si>
  <si>
    <t>Фізичне виховання</t>
  </si>
  <si>
    <t>2,4</t>
  </si>
  <si>
    <t>Всього по п. 1.1:</t>
  </si>
  <si>
    <t>1.2. Цикл 2 Дисципліни професійної підготовки</t>
  </si>
  <si>
    <t>ПН.01</t>
  </si>
  <si>
    <t>АРМ</t>
  </si>
  <si>
    <t>Переддипломна практика</t>
  </si>
  <si>
    <t>ПН.03</t>
  </si>
  <si>
    <t>Рисунок, живопис, скульптура</t>
  </si>
  <si>
    <t>1,2,3,4,5,6</t>
  </si>
  <si>
    <t>ПН.04</t>
  </si>
  <si>
    <t>Архітектурне проектування житла малої поверховості</t>
  </si>
  <si>
    <t>ПН.05</t>
  </si>
  <si>
    <t>Архітектурне проектування індивідуального житлового будинку</t>
  </si>
  <si>
    <t>ПН.06</t>
  </si>
  <si>
    <t>Бакалаврська робота</t>
  </si>
  <si>
    <t>ПН.07</t>
  </si>
  <si>
    <t>Архітектурна композиція, графіка, макетування</t>
  </si>
  <si>
    <t>ПН.08</t>
  </si>
  <si>
    <t>Архітектурне матеріалознавство</t>
  </si>
  <si>
    <t>ПН.09</t>
  </si>
  <si>
    <t>Архітектурне проектування багатоповерхового житлового будинку</t>
  </si>
  <si>
    <t>ПН.10</t>
  </si>
  <si>
    <t>Архітектурне проектування громадської споруди</t>
  </si>
  <si>
    <t>ПН.11</t>
  </si>
  <si>
    <t>Архітектурне проектування за дипломною тематикою</t>
  </si>
  <si>
    <t>ПН.12</t>
  </si>
  <si>
    <t>Архітектурне проектування рекреаційного комплексу</t>
  </si>
  <si>
    <t>ПН.13</t>
  </si>
  <si>
    <t>Архітектурне проектування туристичного притулку</t>
  </si>
  <si>
    <t>ПН.14</t>
  </si>
  <si>
    <t>Архітектурна та геодезична практика</t>
  </si>
  <si>
    <t>ПН.15</t>
  </si>
  <si>
    <t>Архітектурне проектування</t>
  </si>
  <si>
    <t>ПН.16</t>
  </si>
  <si>
    <t>Виробнича практика</t>
  </si>
  <si>
    <t>ПН.17</t>
  </si>
  <si>
    <t>Загальна історія архітектури і містобудування</t>
  </si>
  <si>
    <t>1,2</t>
  </si>
  <si>
    <t>ПН.18</t>
  </si>
  <si>
    <t>Загальна історія урбаністики</t>
  </si>
  <si>
    <t>ПН.19</t>
  </si>
  <si>
    <t>Конструкції будівель та споруд</t>
  </si>
  <si>
    <t>3,4</t>
  </si>
  <si>
    <t>5,6</t>
  </si>
  <si>
    <t>ПН.20</t>
  </si>
  <si>
    <t>Навчальна (рисувальна ) практика</t>
  </si>
  <si>
    <t>ПН.21</t>
  </si>
  <si>
    <t>Основи містобудування</t>
  </si>
  <si>
    <t>6,7</t>
  </si>
  <si>
    <t>ПН.22</t>
  </si>
  <si>
    <t>Основи реконструкції і реставрації будівель та споруд</t>
  </si>
  <si>
    <t>ПН.23</t>
  </si>
  <si>
    <t>Історія сучасної архітектури</t>
  </si>
  <si>
    <t>Історія української архітектури</t>
  </si>
  <si>
    <t>Всього по п. 1.2:</t>
  </si>
  <si>
    <t>Разом за розділом (п. 1):</t>
  </si>
  <si>
    <t>2. Вибіркова частина</t>
  </si>
  <si>
    <t>2.1. Цикл 1 Професійно-орієтовані дисципліни</t>
  </si>
  <si>
    <t>ПО 1.01</t>
  </si>
  <si>
    <t>ПО 1.03</t>
  </si>
  <si>
    <t>БУД</t>
  </si>
  <si>
    <t>Основи будівельної механіки для архітекторів</t>
  </si>
  <si>
    <t>ПО 1.05</t>
  </si>
  <si>
    <t>ПО 1.06</t>
  </si>
  <si>
    <t>Нарисна геометрія та інженерна графіка</t>
  </si>
  <si>
    <t>Всього по п. 2.1:</t>
  </si>
  <si>
    <t>2.2. Цикл 2 Дисципліни вільного вибору студента</t>
  </si>
  <si>
    <t>ВВС.2</t>
  </si>
  <si>
    <t>КВП</t>
  </si>
  <si>
    <t>Військова підготовка</t>
  </si>
  <si>
    <t>5,6,8</t>
  </si>
  <si>
    <t>2.2.1. Вибірковий блок додаткових загальних компетентностей (соціо-економічного та гуманітарного спрямування)</t>
  </si>
  <si>
    <t>ВБ 2.1.1.1</t>
  </si>
  <si>
    <t>Дисципліна 1</t>
  </si>
  <si>
    <t>ВБ 2.1.1.2</t>
  </si>
  <si>
    <t>Дисципліна 2</t>
  </si>
  <si>
    <t>ВБ 2.1.1.3</t>
  </si>
  <si>
    <t>Дисципліна 3</t>
  </si>
  <si>
    <t>ВБ 2.1.1.4</t>
  </si>
  <si>
    <t>Дисципліна 4</t>
  </si>
  <si>
    <t>Всього по дисциплінам п.2.2.1:</t>
  </si>
  <si>
    <t>2.2.2. Вибірковий блок спеціальних компетентностей (природничого, інженерно-технічного  та/або професійного спрямування)</t>
  </si>
  <si>
    <t>ВБ 2.1.2.1</t>
  </si>
  <si>
    <t>Дисципліна 5</t>
  </si>
  <si>
    <t>ВБ 2.1.2.2</t>
  </si>
  <si>
    <t>Дисципліна 6</t>
  </si>
  <si>
    <t>ВБ 2.1.2.3</t>
  </si>
  <si>
    <t>Дисципліна 7</t>
  </si>
  <si>
    <t>ВБ 2.1.2.4</t>
  </si>
  <si>
    <t>Дисципліна 8</t>
  </si>
  <si>
    <t>Всього по дисциплінам п.2.2.2:</t>
  </si>
  <si>
    <t>Всього по п. 2.2:</t>
  </si>
  <si>
    <t>Разом за розділом (п. 2):</t>
  </si>
  <si>
    <t>Всього у плані</t>
  </si>
  <si>
    <t>Загальна кількість годин</t>
  </si>
  <si>
    <t>Кількість кредитів</t>
  </si>
  <si>
    <t>Кількість годин на тиждень</t>
  </si>
  <si>
    <t>Кількість аудиторних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</si>
  <si>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</si>
  <si>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</si>
  <si>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</si>
  <si>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</si>
  <si>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18 тижнів</t>
  </si>
  <si>
    <t>16 тижнів</t>
  </si>
  <si>
    <t>Гарант освітньої програми _______________________                   Директор інституту _______________________ Мазур М.П.</t>
  </si>
  <si>
    <t xml:space="preserve">   Завідувач кафедри  ______________________________                    Начальник навчального відділу ___________________________                        </t>
  </si>
  <si>
    <t xml:space="preserve">Ухвалено Вченою радою університету  "____" ______20____р., протокол № ______ </t>
  </si>
  <si>
    <t>Міністерство освіти і науки  України</t>
  </si>
  <si>
    <t>Ректор</t>
  </si>
  <si>
    <t>Є.І.Крижанівський</t>
  </si>
  <si>
    <t>денна</t>
  </si>
  <si>
    <t>за спеціальністю</t>
  </si>
  <si>
    <t>191  Архітектура та містобудування</t>
  </si>
  <si>
    <t>бакалавра</t>
  </si>
  <si>
    <t>19  Архітектура та будівництво</t>
  </si>
  <si>
    <t>бакалавр з архітектури</t>
  </si>
  <si>
    <t>3 роки 10 місяців</t>
  </si>
  <si>
    <t>повна загальна середня освіта</t>
  </si>
  <si>
    <t>Архітектура та містобудування</t>
  </si>
  <si>
    <t>АМ</t>
  </si>
  <si>
    <t xml:space="preserve">Т </t>
  </si>
  <si>
    <t xml:space="preserve">І </t>
  </si>
  <si>
    <t xml:space="preserve">К </t>
  </si>
  <si>
    <t>НП</t>
  </si>
  <si>
    <t>ВП</t>
  </si>
  <si>
    <t>ПП</t>
  </si>
  <si>
    <t>БР</t>
  </si>
  <si>
    <t>ВЗ</t>
  </si>
  <si>
    <t>ПОЗНАЧЕННЯ:</t>
  </si>
  <si>
    <t xml:space="preserve">Т - Теоретичне навчання; ВП - Виробнича практика; І - Іспит; К - Канікули; ПП - Переддипломна практика; ВЗ - Військові збори; НП - Навчальна практика; БР - Бакалаврська робота; </t>
  </si>
  <si>
    <t>II. ЗВЕДЕНІ ДАНІ ПРО БЮДЖЕТ ЧАСУ, тижні</t>
  </si>
  <si>
    <t>Курс</t>
  </si>
  <si>
    <t>Теоретичне навчання</t>
  </si>
  <si>
    <t>Іспит</t>
  </si>
  <si>
    <t>Канікули</t>
  </si>
  <si>
    <t>Військові збори</t>
  </si>
  <si>
    <t>Навчальна практика</t>
  </si>
  <si>
    <t>Разом</t>
  </si>
  <si>
    <t>III. ПРАКТИКА</t>
  </si>
  <si>
    <t>Назва практики</t>
  </si>
  <si>
    <t>Семестр</t>
  </si>
  <si>
    <t>Тижні</t>
  </si>
  <si>
    <t>Навчальна</t>
  </si>
  <si>
    <t>Навчальна (рисувальна) практика</t>
  </si>
  <si>
    <t>Виробнича</t>
  </si>
  <si>
    <t>Інші види практик</t>
  </si>
  <si>
    <t>IV. АТЕСТАЦІЯ</t>
  </si>
  <si>
    <t>Назва навчальної дисципліни</t>
  </si>
  <si>
    <t>Форма атестації (екзамен, дипломний проект (робота))</t>
  </si>
  <si>
    <t>бакалаврська робота</t>
  </si>
  <si>
    <t>ПО 1.07</t>
  </si>
  <si>
    <t xml:space="preserve">Архітектурна фізика </t>
  </si>
  <si>
    <t>ЗП.10</t>
  </si>
  <si>
    <t xml:space="preserve">Практикум з архітектурного проектування / Технології і матеріали в дизайні сучасного інтер'єру </t>
  </si>
  <si>
    <t>Інженерне обладнання будівель  / Інженерний благоустрій територій і транспорт</t>
  </si>
  <si>
    <t>Дизайн архітектурного середовища  / Основи архітектури інтер'єру</t>
  </si>
  <si>
    <t>Ландшафтна архітектура  / Історія садово-паркової архітектури</t>
  </si>
  <si>
    <t>Еволюція житла / Історико-архітектурний розвиток житлових споруд</t>
  </si>
  <si>
    <t>ПН.02</t>
  </si>
  <si>
    <t>ПО 1.02</t>
  </si>
  <si>
    <t>ПО 1.04</t>
  </si>
  <si>
    <t>19 Архітектура та будівництво 191 Архітектура та містобудування АМ бакалавр 2020 д.</t>
  </si>
  <si>
    <t>3,4,5,6</t>
  </si>
  <si>
    <t xml:space="preserve">Архітектурно-містобудівна спадщина Західної України / Основи 3D-моделювання та візуалізації архітектурних об'єктів </t>
  </si>
  <si>
    <t>Теоретичні та методичні основи архітектурного проектування / Графоаналітичне моделювання складних  архітектурних форм</t>
  </si>
  <si>
    <t>1,2,3</t>
  </si>
  <si>
    <t>Інформатика та основи комп'ютерних технологій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</si>
</sst>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9"/>
      <name val="Times New Roman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FFFF"/>
      <name val="Times New Roman"/>
      <family val="1"/>
    </font>
    <font>
      <sz val="8"/>
      <color rgb="FFFFFFFF"/>
      <name val="Times New Roman"/>
      <family val="1"/>
    </font>
    <font>
      <b/>
      <sz val="12"/>
      <color rgb="FFFFFFFF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 Cyr"/>
      <family val="0"/>
    </font>
    <font>
      <sz val="9"/>
      <color theme="1"/>
      <name val="Times New Roman Cyr"/>
      <family val="0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65" fillId="0" borderId="0" xfId="0" applyFont="1" applyFill="1" applyAlignment="1">
      <alignment/>
    </xf>
    <xf numFmtId="0" fontId="66" fillId="0" borderId="0" xfId="0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68" fillId="0" borderId="0" xfId="0" applyFont="1" applyFill="1" applyAlignment="1">
      <alignment/>
    </xf>
    <xf numFmtId="0" fontId="67" fillId="0" borderId="0" xfId="0" applyFont="1" applyFill="1" applyBorder="1" applyAlignment="1">
      <alignment horizontal="centerContinuous"/>
    </xf>
    <xf numFmtId="0" fontId="65" fillId="0" borderId="0" xfId="0" applyFont="1" applyFill="1" applyBorder="1" applyAlignment="1">
      <alignment horizontal="centerContinuous"/>
    </xf>
    <xf numFmtId="0" fontId="67" fillId="0" borderId="0" xfId="0" applyFont="1" applyAlignment="1">
      <alignment horizontal="left" vertical="center"/>
    </xf>
    <xf numFmtId="0" fontId="69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70" fillId="0" borderId="0" xfId="0" applyFont="1" applyFill="1" applyAlignment="1">
      <alignment horizontal="center"/>
    </xf>
    <xf numFmtId="0" fontId="68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0" borderId="13" xfId="0" applyFont="1" applyFill="1" applyBorder="1" applyAlignment="1">
      <alignment/>
    </xf>
    <xf numFmtId="0" fontId="65" fillId="0" borderId="14" xfId="0" applyFont="1" applyFill="1" applyBorder="1" applyAlignment="1">
      <alignment horizontal="center" textRotation="90"/>
    </xf>
    <xf numFmtId="49" fontId="69" fillId="0" borderId="15" xfId="0" applyNumberFormat="1" applyFont="1" applyFill="1" applyBorder="1" applyAlignment="1">
      <alignment horizontal="center" vertical="center" textRotation="90"/>
    </xf>
    <xf numFmtId="49" fontId="69" fillId="0" borderId="16" xfId="0" applyNumberFormat="1" applyFont="1" applyFill="1" applyBorder="1" applyAlignment="1">
      <alignment horizontal="center" vertical="center" textRotation="90"/>
    </xf>
    <xf numFmtId="0" fontId="67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/>
    </xf>
    <xf numFmtId="0" fontId="65" fillId="0" borderId="0" xfId="0" applyFont="1" applyFill="1" applyAlignment="1">
      <alignment horizontal="left"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 vertical="top"/>
    </xf>
    <xf numFmtId="49" fontId="65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65" fillId="0" borderId="0" xfId="0" applyFont="1" applyAlignment="1">
      <alignment horizontal="right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textRotation="90"/>
    </xf>
    <xf numFmtId="0" fontId="1" fillId="0" borderId="0" xfId="0" applyFont="1" applyAlignment="1">
      <alignment horizontal="center" vertical="top" wrapText="1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7" fillId="0" borderId="12" xfId="0" applyFont="1" applyFill="1" applyBorder="1" applyAlignment="1">
      <alignment/>
    </xf>
    <xf numFmtId="0" fontId="1" fillId="0" borderId="20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0" fontId="4" fillId="0" borderId="27" xfId="0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5" fillId="0" borderId="29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76" fillId="0" borderId="15" xfId="0" applyFont="1" applyFill="1" applyBorder="1" applyAlignment="1">
      <alignment horizontal="left" vertical="center"/>
    </xf>
    <xf numFmtId="49" fontId="77" fillId="0" borderId="15" xfId="0" applyNumberFormat="1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right" vertical="top"/>
    </xf>
    <xf numFmtId="49" fontId="65" fillId="0" borderId="31" xfId="0" applyNumberFormat="1" applyFont="1" applyFill="1" applyBorder="1" applyAlignment="1">
      <alignment horizontal="center"/>
    </xf>
    <xf numFmtId="49" fontId="65" fillId="0" borderId="10" xfId="0" applyNumberFormat="1" applyFont="1" applyFill="1" applyBorder="1" applyAlignment="1">
      <alignment horizontal="center"/>
    </xf>
    <xf numFmtId="49" fontId="65" fillId="0" borderId="32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Fill="1" applyBorder="1" applyAlignment="1">
      <alignment horizontal="left" vertical="top" wrapText="1"/>
    </xf>
    <xf numFmtId="0" fontId="69" fillId="0" borderId="33" xfId="0" applyFont="1" applyFill="1" applyBorder="1" applyAlignment="1">
      <alignment horizontal="center" textRotation="90"/>
    </xf>
    <xf numFmtId="0" fontId="69" fillId="0" borderId="34" xfId="0" applyFont="1" applyFill="1" applyBorder="1" applyAlignment="1">
      <alignment horizontal="center" textRotation="90"/>
    </xf>
    <xf numFmtId="49" fontId="65" fillId="0" borderId="35" xfId="0" applyNumberFormat="1" applyFont="1" applyFill="1" applyBorder="1" applyAlignment="1">
      <alignment horizontal="center"/>
    </xf>
    <xf numFmtId="49" fontId="77" fillId="0" borderId="0" xfId="0" applyNumberFormat="1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 horizontal="center" vertical="center" textRotation="90" wrapText="1"/>
    </xf>
    <xf numFmtId="0" fontId="79" fillId="0" borderId="15" xfId="0" applyFont="1" applyFill="1" applyBorder="1" applyAlignment="1">
      <alignment horizontal="center" vertical="top"/>
    </xf>
    <xf numFmtId="0" fontId="65" fillId="0" borderId="15" xfId="0" applyFont="1" applyFill="1" applyBorder="1" applyAlignment="1">
      <alignment horizontal="center" vertical="top"/>
    </xf>
    <xf numFmtId="0" fontId="65" fillId="0" borderId="15" xfId="0" applyFont="1" applyFill="1" applyBorder="1" applyAlignment="1">
      <alignment horizontal="left" vertical="top"/>
    </xf>
    <xf numFmtId="0" fontId="65" fillId="0" borderId="15" xfId="0" applyFont="1" applyFill="1" applyBorder="1" applyAlignment="1">
      <alignment horizontal="left"/>
    </xf>
    <xf numFmtId="0" fontId="65" fillId="0" borderId="15" xfId="0" applyFont="1" applyFill="1" applyBorder="1" applyAlignment="1">
      <alignment horizontal="center"/>
    </xf>
    <xf numFmtId="0" fontId="65" fillId="0" borderId="15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top"/>
    </xf>
    <xf numFmtId="0" fontId="65" fillId="0" borderId="15" xfId="0" applyFont="1" applyFill="1" applyBorder="1" applyAlignment="1">
      <alignment horizontal="center" vertical="center" textRotation="90" wrapText="1"/>
    </xf>
    <xf numFmtId="0" fontId="79" fillId="0" borderId="15" xfId="0" applyFont="1" applyFill="1" applyBorder="1" applyAlignment="1">
      <alignment horizontal="left" vertical="top"/>
    </xf>
    <xf numFmtId="0" fontId="80" fillId="0" borderId="15" xfId="0" applyFont="1" applyFill="1" applyBorder="1" applyAlignment="1">
      <alignment horizontal="left" vertical="top" wrapText="1"/>
    </xf>
    <xf numFmtId="0" fontId="65" fillId="0" borderId="15" xfId="0" applyFont="1" applyFill="1" applyBorder="1" applyAlignment="1">
      <alignment horizontal="left" vertical="top" wrapText="1"/>
    </xf>
    <xf numFmtId="0" fontId="81" fillId="0" borderId="15" xfId="0" applyFont="1" applyFill="1" applyBorder="1" applyAlignment="1">
      <alignment horizontal="center" vertical="top" wrapText="1"/>
    </xf>
    <xf numFmtId="0" fontId="65" fillId="0" borderId="15" xfId="0" applyFont="1" applyFill="1" applyBorder="1" applyAlignment="1">
      <alignment horizontal="center" vertical="top" wrapText="1"/>
    </xf>
    <xf numFmtId="0" fontId="81" fillId="0" borderId="15" xfId="0" applyFont="1" applyFill="1" applyBorder="1" applyAlignment="1">
      <alignment horizontal="left" vertical="top" wrapText="1"/>
    </xf>
    <xf numFmtId="0" fontId="79" fillId="0" borderId="15" xfId="0" applyFont="1" applyFill="1" applyBorder="1" applyAlignment="1">
      <alignment horizontal="left" vertical="top" wrapText="1"/>
    </xf>
    <xf numFmtId="0" fontId="79" fillId="0" borderId="15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3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textRotation="90" wrapText="1"/>
    </xf>
    <xf numFmtId="49" fontId="1" fillId="0" borderId="21" xfId="0" applyNumberFormat="1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textRotation="90" wrapText="1"/>
    </xf>
    <xf numFmtId="0" fontId="1" fillId="0" borderId="21" xfId="0" applyFont="1" applyBorder="1" applyAlignment="1">
      <alignment textRotation="90" wrapText="1"/>
    </xf>
    <xf numFmtId="0" fontId="1" fillId="0" borderId="3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textRotation="90"/>
    </xf>
    <xf numFmtId="0" fontId="1" fillId="0" borderId="43" xfId="0" applyFont="1" applyBorder="1" applyAlignment="1">
      <alignment horizontal="center" vertical="top" textRotation="90"/>
    </xf>
    <xf numFmtId="0" fontId="6" fillId="0" borderId="3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3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4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N45"/>
  <sheetViews>
    <sheetView workbookViewId="0" topLeftCell="A28">
      <selection activeCell="A1" sqref="A1:BG45"/>
    </sheetView>
  </sheetViews>
  <sheetFormatPr defaultColWidth="8.75390625" defaultRowHeight="12.75"/>
  <cols>
    <col min="1" max="1" width="4.125" style="13" customWidth="1"/>
    <col min="2" max="59" width="2.375" style="13" customWidth="1"/>
    <col min="60" max="64" width="1.37890625" style="13" customWidth="1"/>
    <col min="65" max="65" width="0.875" style="13" customWidth="1"/>
    <col min="66" max="16384" width="8.75390625" style="13" customWidth="1"/>
  </cols>
  <sheetData>
    <row r="1" spans="3:66" ht="12" customHeight="1">
      <c r="C1" s="14" t="s">
        <v>88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54" t="s">
        <v>92</v>
      </c>
      <c r="AE1" s="15"/>
      <c r="AF1" s="15"/>
      <c r="AG1" s="15"/>
      <c r="AH1" s="15"/>
      <c r="AI1" s="15"/>
      <c r="AJ1" s="15"/>
      <c r="AK1" s="16"/>
      <c r="AL1" s="16"/>
      <c r="AM1" s="16"/>
      <c r="AN1" s="16"/>
      <c r="AO1" s="16"/>
      <c r="AP1" s="16"/>
      <c r="AQ1" s="45"/>
      <c r="AR1" s="46"/>
      <c r="AS1" s="25"/>
      <c r="AT1" s="47"/>
      <c r="AU1" s="47"/>
      <c r="AV1" s="47"/>
      <c r="AW1" s="61"/>
      <c r="BA1" s="16"/>
      <c r="BB1" s="62"/>
      <c r="BC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12" customHeight="1">
      <c r="A2" s="17"/>
      <c r="B2" s="17"/>
      <c r="D2" s="18" t="s">
        <v>250</v>
      </c>
      <c r="E2" s="17"/>
      <c r="F2" s="17"/>
      <c r="G2" s="1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W2" s="17"/>
      <c r="Y2" s="17"/>
      <c r="AA2" s="17"/>
      <c r="AC2" s="17"/>
      <c r="AD2" s="44" t="s">
        <v>113</v>
      </c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43"/>
      <c r="AQ2" s="45"/>
      <c r="AR2" s="27"/>
      <c r="AS2" s="27"/>
      <c r="AT2" s="27"/>
      <c r="AU2" s="124" t="s">
        <v>257</v>
      </c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6"/>
      <c r="BI2" s="16"/>
      <c r="BJ2" s="16"/>
      <c r="BK2" s="16"/>
      <c r="BL2" s="16"/>
      <c r="BM2" s="16"/>
      <c r="BN2" s="16"/>
    </row>
    <row r="3" spans="1:66" ht="12" customHeight="1">
      <c r="A3" s="20"/>
      <c r="B3" s="20"/>
      <c r="C3" s="20"/>
      <c r="D3" s="20"/>
      <c r="E3" s="20"/>
      <c r="F3" s="20"/>
      <c r="G3" s="21" t="s">
        <v>251</v>
      </c>
      <c r="H3" s="20"/>
      <c r="I3" s="20"/>
      <c r="J3" s="20"/>
      <c r="K3" s="20"/>
      <c r="L3" s="20"/>
      <c r="M3" s="20"/>
      <c r="N3" s="20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P3" s="45"/>
      <c r="AR3" s="27"/>
      <c r="AS3" s="27"/>
      <c r="AT3" s="27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6"/>
      <c r="BI3" s="16"/>
      <c r="BJ3" s="16"/>
      <c r="BK3" s="16"/>
      <c r="BL3" s="16"/>
      <c r="BM3" s="16"/>
      <c r="BN3" s="16"/>
    </row>
    <row r="4" spans="2:66" ht="12" customHeight="1">
      <c r="B4" s="22" t="s">
        <v>81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S4" s="23"/>
      <c r="AT4" s="48" t="s">
        <v>82</v>
      </c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6"/>
      <c r="BI4" s="16"/>
      <c r="BJ4" s="16"/>
      <c r="BK4" s="16"/>
      <c r="BL4" s="16"/>
      <c r="BM4" s="16"/>
      <c r="BN4" s="16"/>
    </row>
    <row r="5" spans="1:66" ht="12" customHeight="1">
      <c r="A5" s="13" t="s">
        <v>89</v>
      </c>
      <c r="P5" s="55" t="s">
        <v>249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19"/>
      <c r="AO5" s="19"/>
      <c r="AQ5" s="24"/>
      <c r="AR5" s="24"/>
      <c r="AT5" s="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6"/>
      <c r="BI5" s="16"/>
      <c r="BJ5" s="16"/>
      <c r="BK5" s="16"/>
      <c r="BL5" s="16"/>
      <c r="BM5" s="16"/>
      <c r="BN5" s="16"/>
    </row>
    <row r="6" spans="2:66" ht="11.25" customHeight="1">
      <c r="B6" s="26" t="s">
        <v>90</v>
      </c>
      <c r="P6" s="55"/>
      <c r="Q6" s="55"/>
      <c r="R6" s="57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Q6" s="24"/>
      <c r="AR6" s="24"/>
      <c r="AS6" s="24"/>
      <c r="AT6" s="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6"/>
      <c r="BI6" s="16"/>
      <c r="BJ6" s="16"/>
      <c r="BK6" s="16"/>
      <c r="BL6" s="16"/>
      <c r="BM6" s="16"/>
      <c r="BN6" s="16"/>
    </row>
    <row r="7" spans="1:66" ht="12" customHeight="1" hidden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58"/>
      <c r="Q7" s="58"/>
      <c r="R7" s="58"/>
      <c r="S7" s="58"/>
      <c r="T7" s="58"/>
      <c r="U7" s="58"/>
      <c r="V7" s="59" t="s">
        <v>113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31"/>
      <c r="AO7" s="31"/>
      <c r="AR7" s="19"/>
      <c r="AS7" s="19"/>
      <c r="AT7" s="19"/>
      <c r="AU7" s="124" t="s">
        <v>258</v>
      </c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6"/>
      <c r="BI7" s="16"/>
      <c r="BJ7" s="16"/>
      <c r="BK7" s="16"/>
      <c r="BL7" s="16"/>
      <c r="BM7" s="16"/>
      <c r="BN7" s="16"/>
    </row>
    <row r="8" spans="15:66" ht="13.5" customHeight="1">
      <c r="O8" s="22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R8" s="24"/>
      <c r="AS8" s="24"/>
      <c r="AT8" s="48" t="s">
        <v>86</v>
      </c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6"/>
      <c r="BI8" s="16"/>
      <c r="BJ8" s="16"/>
      <c r="BK8" s="16"/>
      <c r="BL8" s="16"/>
      <c r="BM8" s="16"/>
      <c r="BN8" s="16"/>
    </row>
    <row r="9" spans="16:66" ht="12" customHeight="1"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R9" s="27"/>
      <c r="AS9" s="27"/>
      <c r="AT9" s="27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6"/>
      <c r="BI9" s="16"/>
      <c r="BJ9" s="16"/>
      <c r="BK9" s="16"/>
      <c r="BL9" s="16"/>
      <c r="BM9" s="16"/>
      <c r="BN9" s="16"/>
    </row>
    <row r="10" spans="23:66" ht="12.75" customHeight="1">
      <c r="W10" s="28" t="s">
        <v>85</v>
      </c>
      <c r="AQ10" s="24"/>
      <c r="AR10" s="24"/>
      <c r="AS10" s="24"/>
      <c r="AT10" s="24"/>
      <c r="AU10" s="125" t="s">
        <v>259</v>
      </c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6"/>
      <c r="BI10" s="16"/>
      <c r="BJ10" s="16"/>
      <c r="BK10" s="16"/>
      <c r="BL10" s="16"/>
      <c r="BM10" s="16"/>
      <c r="BN10" s="16"/>
    </row>
    <row r="11" spans="44:66" ht="12" customHeight="1">
      <c r="AR11" s="19"/>
      <c r="AS11" s="19"/>
      <c r="AT11" s="19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6"/>
      <c r="BI11" s="16"/>
      <c r="BJ11" s="16"/>
      <c r="BK11" s="16"/>
      <c r="BL11" s="16"/>
      <c r="BM11" s="16"/>
      <c r="BN11" s="16"/>
    </row>
    <row r="12" spans="1:66" ht="12" customHeight="1">
      <c r="A12" s="13" t="s">
        <v>91</v>
      </c>
      <c r="F12" s="19"/>
      <c r="G12" s="19"/>
      <c r="H12" s="19"/>
      <c r="I12" s="19"/>
      <c r="J12" s="19"/>
      <c r="K12" s="44" t="s">
        <v>255</v>
      </c>
      <c r="L12" s="19"/>
      <c r="M12" s="19"/>
      <c r="N12" s="19"/>
      <c r="O12" s="19"/>
      <c r="P12" s="19"/>
      <c r="R12" s="13" t="s">
        <v>84</v>
      </c>
      <c r="X12" s="126" t="s">
        <v>256</v>
      </c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S12" s="19"/>
      <c r="AT12" s="48" t="s">
        <v>83</v>
      </c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6"/>
      <c r="BI12" s="16"/>
      <c r="BJ12" s="16"/>
      <c r="BK12" s="16"/>
      <c r="BL12" s="16"/>
      <c r="BM12" s="16"/>
      <c r="BN12" s="16"/>
    </row>
    <row r="13" spans="6:66" ht="24.75" customHeight="1">
      <c r="F13" s="22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S13" s="19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6"/>
      <c r="BI13" s="16"/>
      <c r="BJ13" s="16"/>
      <c r="BK13" s="16"/>
      <c r="BL13" s="16"/>
      <c r="BM13" s="16"/>
      <c r="BN13" s="16"/>
    </row>
    <row r="14" spans="7:66" ht="12" customHeight="1" hidden="1"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7:66" ht="24.75" customHeight="1" hidden="1"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66" ht="12" customHeight="1">
      <c r="A16" s="13" t="s">
        <v>253</v>
      </c>
      <c r="G16" s="126" t="s">
        <v>254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U16" s="13" t="s">
        <v>117</v>
      </c>
      <c r="AZ16" s="15" t="s">
        <v>261</v>
      </c>
      <c r="BA16" s="15"/>
      <c r="BB16" s="15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7:66" ht="24.75" customHeight="1"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66" ht="12" customHeight="1">
      <c r="A18" s="13" t="s">
        <v>116</v>
      </c>
      <c r="G18" s="60"/>
      <c r="H18" s="60"/>
      <c r="I18" s="60"/>
      <c r="J18" s="60"/>
      <c r="K18" s="60"/>
      <c r="L18" s="60"/>
      <c r="M18" s="60"/>
      <c r="N18" s="126" t="s">
        <v>260</v>
      </c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U18" s="13" t="s">
        <v>118</v>
      </c>
      <c r="BA18" s="20"/>
      <c r="BB18" s="20"/>
      <c r="BC18" s="63"/>
      <c r="BD18" s="63"/>
      <c r="BE18" s="63"/>
      <c r="BF18" s="63"/>
      <c r="BG18" s="63"/>
      <c r="BH18" s="16"/>
      <c r="BI18" s="16"/>
      <c r="BJ18" s="16"/>
      <c r="BK18" s="16"/>
      <c r="BL18" s="16"/>
      <c r="BM18" s="16"/>
      <c r="BN18" s="16"/>
    </row>
    <row r="19" spans="7:66" ht="24.75" customHeight="1">
      <c r="G19" s="60"/>
      <c r="H19" s="60"/>
      <c r="I19" s="60"/>
      <c r="J19" s="60"/>
      <c r="K19" s="60"/>
      <c r="L19" s="60"/>
      <c r="M19" s="60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4:66" ht="12" customHeight="1">
      <c r="N20" s="13" t="s">
        <v>87</v>
      </c>
      <c r="U20" s="17" t="s">
        <v>252</v>
      </c>
      <c r="V20" s="30"/>
      <c r="W20" s="19"/>
      <c r="X20" s="19"/>
      <c r="Y20" s="19"/>
      <c r="Z20" s="19"/>
      <c r="AA20" s="19"/>
      <c r="AB20" s="19"/>
      <c r="AC20" s="17"/>
      <c r="AD20" s="17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66" ht="9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30"/>
      <c r="W21" s="19"/>
      <c r="X21" s="2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43"/>
      <c r="BD21" s="43"/>
      <c r="BE21" s="43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66" ht="4.5" customHeight="1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8"/>
      <c r="O22" s="31"/>
      <c r="P22" s="31"/>
      <c r="Q22" s="31"/>
      <c r="R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ht="12" customHeight="1" thickBo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8" t="s">
        <v>23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32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1:66" ht="12" customHeight="1">
      <c r="A24" s="33"/>
      <c r="B24" s="127" t="s">
        <v>10</v>
      </c>
      <c r="C24" s="121" t="s">
        <v>11</v>
      </c>
      <c r="D24" s="122"/>
      <c r="E24" s="122"/>
      <c r="F24" s="123"/>
      <c r="G24" s="121" t="s">
        <v>12</v>
      </c>
      <c r="H24" s="122"/>
      <c r="I24" s="122"/>
      <c r="J24" s="123"/>
      <c r="K24" s="121" t="s">
        <v>13</v>
      </c>
      <c r="L24" s="122"/>
      <c r="M24" s="122"/>
      <c r="N24" s="122"/>
      <c r="O24" s="123"/>
      <c r="P24" s="121" t="s">
        <v>14</v>
      </c>
      <c r="Q24" s="122"/>
      <c r="R24" s="122"/>
      <c r="S24" s="122"/>
      <c r="T24" s="123"/>
      <c r="U24" s="121" t="s">
        <v>15</v>
      </c>
      <c r="V24" s="122"/>
      <c r="W24" s="122"/>
      <c r="X24" s="123"/>
      <c r="Y24" s="121" t="s">
        <v>16</v>
      </c>
      <c r="Z24" s="122"/>
      <c r="AA24" s="122"/>
      <c r="AB24" s="123"/>
      <c r="AC24" s="121" t="s">
        <v>17</v>
      </c>
      <c r="AD24" s="122"/>
      <c r="AE24" s="122"/>
      <c r="AF24" s="123"/>
      <c r="AG24" s="121" t="s">
        <v>18</v>
      </c>
      <c r="AH24" s="122"/>
      <c r="AI24" s="122"/>
      <c r="AJ24" s="123"/>
      <c r="AK24" s="121" t="s">
        <v>19</v>
      </c>
      <c r="AL24" s="122"/>
      <c r="AM24" s="122"/>
      <c r="AN24" s="122"/>
      <c r="AO24" s="123"/>
      <c r="AP24" s="121" t="s">
        <v>20</v>
      </c>
      <c r="AQ24" s="122"/>
      <c r="AR24" s="122"/>
      <c r="AS24" s="123"/>
      <c r="AT24" s="121" t="s">
        <v>21</v>
      </c>
      <c r="AU24" s="122"/>
      <c r="AV24" s="122"/>
      <c r="AW24" s="122"/>
      <c r="AX24" s="123"/>
      <c r="AY24" s="121" t="s">
        <v>22</v>
      </c>
      <c r="AZ24" s="122"/>
      <c r="BA24" s="122"/>
      <c r="BB24" s="129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ht="19.5" customHeight="1">
      <c r="A25" s="33"/>
      <c r="B25" s="128"/>
      <c r="C25" s="34" t="s">
        <v>29</v>
      </c>
      <c r="D25" s="34" t="s">
        <v>30</v>
      </c>
      <c r="E25" s="34" t="s">
        <v>31</v>
      </c>
      <c r="F25" s="34" t="s">
        <v>32</v>
      </c>
      <c r="G25" s="34" t="s">
        <v>33</v>
      </c>
      <c r="H25" s="34" t="s">
        <v>34</v>
      </c>
      <c r="I25" s="34" t="s">
        <v>35</v>
      </c>
      <c r="J25" s="34" t="s">
        <v>36</v>
      </c>
      <c r="K25" s="34" t="s">
        <v>37</v>
      </c>
      <c r="L25" s="34" t="s">
        <v>38</v>
      </c>
      <c r="M25" s="34" t="s">
        <v>39</v>
      </c>
      <c r="N25" s="34" t="s">
        <v>40</v>
      </c>
      <c r="O25" s="34" t="s">
        <v>41</v>
      </c>
      <c r="P25" s="34" t="s">
        <v>42</v>
      </c>
      <c r="Q25" s="34" t="s">
        <v>43</v>
      </c>
      <c r="R25" s="34" t="s">
        <v>44</v>
      </c>
      <c r="S25" s="34" t="s">
        <v>45</v>
      </c>
      <c r="T25" s="34" t="s">
        <v>46</v>
      </c>
      <c r="U25" s="34" t="s">
        <v>47</v>
      </c>
      <c r="V25" s="34" t="s">
        <v>48</v>
      </c>
      <c r="W25" s="34" t="s">
        <v>49</v>
      </c>
      <c r="X25" s="34" t="s">
        <v>50</v>
      </c>
      <c r="Y25" s="34" t="s">
        <v>51</v>
      </c>
      <c r="Z25" s="34" t="s">
        <v>52</v>
      </c>
      <c r="AA25" s="34" t="s">
        <v>53</v>
      </c>
      <c r="AB25" s="34" t="s">
        <v>54</v>
      </c>
      <c r="AC25" s="34" t="s">
        <v>55</v>
      </c>
      <c r="AD25" s="34" t="s">
        <v>56</v>
      </c>
      <c r="AE25" s="34" t="s">
        <v>57</v>
      </c>
      <c r="AF25" s="34" t="s">
        <v>58</v>
      </c>
      <c r="AG25" s="34" t="s">
        <v>59</v>
      </c>
      <c r="AH25" s="34" t="s">
        <v>60</v>
      </c>
      <c r="AI25" s="34" t="s">
        <v>61</v>
      </c>
      <c r="AJ25" s="34" t="s">
        <v>62</v>
      </c>
      <c r="AK25" s="34" t="s">
        <v>63</v>
      </c>
      <c r="AL25" s="34" t="s">
        <v>64</v>
      </c>
      <c r="AM25" s="34" t="s">
        <v>65</v>
      </c>
      <c r="AN25" s="34" t="s">
        <v>66</v>
      </c>
      <c r="AO25" s="34" t="s">
        <v>67</v>
      </c>
      <c r="AP25" s="34" t="s">
        <v>68</v>
      </c>
      <c r="AQ25" s="34" t="s">
        <v>69</v>
      </c>
      <c r="AR25" s="34" t="s">
        <v>70</v>
      </c>
      <c r="AS25" s="34" t="s">
        <v>71</v>
      </c>
      <c r="AT25" s="34" t="s">
        <v>72</v>
      </c>
      <c r="AU25" s="34" t="s">
        <v>73</v>
      </c>
      <c r="AV25" s="34" t="s">
        <v>74</v>
      </c>
      <c r="AW25" s="34" t="s">
        <v>75</v>
      </c>
      <c r="AX25" s="34" t="s">
        <v>76</v>
      </c>
      <c r="AY25" s="34" t="s">
        <v>77</v>
      </c>
      <c r="AZ25" s="34" t="s">
        <v>78</v>
      </c>
      <c r="BA25" s="34" t="s">
        <v>79</v>
      </c>
      <c r="BB25" s="35" t="s">
        <v>80</v>
      </c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1:66" s="39" customFormat="1" ht="12" customHeight="1">
      <c r="A26" s="36"/>
      <c r="B26" s="112">
        <v>1</v>
      </c>
      <c r="C26" s="113" t="s">
        <v>262</v>
      </c>
      <c r="D26" s="113" t="s">
        <v>262</v>
      </c>
      <c r="E26" s="113" t="s">
        <v>262</v>
      </c>
      <c r="F26" s="113" t="s">
        <v>262</v>
      </c>
      <c r="G26" s="113" t="s">
        <v>262</v>
      </c>
      <c r="H26" s="113" t="s">
        <v>262</v>
      </c>
      <c r="I26" s="113" t="s">
        <v>262</v>
      </c>
      <c r="J26" s="113" t="s">
        <v>262</v>
      </c>
      <c r="K26" s="113" t="s">
        <v>262</v>
      </c>
      <c r="L26" s="113" t="s">
        <v>262</v>
      </c>
      <c r="M26" s="113" t="s">
        <v>262</v>
      </c>
      <c r="N26" s="113" t="s">
        <v>262</v>
      </c>
      <c r="O26" s="113" t="s">
        <v>262</v>
      </c>
      <c r="P26" s="113" t="s">
        <v>262</v>
      </c>
      <c r="Q26" s="113" t="s">
        <v>262</v>
      </c>
      <c r="R26" s="113" t="s">
        <v>262</v>
      </c>
      <c r="S26" s="113" t="s">
        <v>262</v>
      </c>
      <c r="T26" s="113" t="s">
        <v>262</v>
      </c>
      <c r="U26" s="113" t="s">
        <v>263</v>
      </c>
      <c r="V26" s="113" t="s">
        <v>263</v>
      </c>
      <c r="W26" s="113" t="s">
        <v>264</v>
      </c>
      <c r="X26" s="113" t="s">
        <v>264</v>
      </c>
      <c r="Y26" s="113" t="s">
        <v>262</v>
      </c>
      <c r="Z26" s="113" t="s">
        <v>262</v>
      </c>
      <c r="AA26" s="113" t="s">
        <v>262</v>
      </c>
      <c r="AB26" s="113" t="s">
        <v>262</v>
      </c>
      <c r="AC26" s="113" t="s">
        <v>262</v>
      </c>
      <c r="AD26" s="113" t="s">
        <v>262</v>
      </c>
      <c r="AE26" s="113" t="s">
        <v>262</v>
      </c>
      <c r="AF26" s="113" t="s">
        <v>262</v>
      </c>
      <c r="AG26" s="113" t="s">
        <v>262</v>
      </c>
      <c r="AH26" s="113" t="s">
        <v>262</v>
      </c>
      <c r="AI26" s="113" t="s">
        <v>262</v>
      </c>
      <c r="AJ26" s="113" t="s">
        <v>262</v>
      </c>
      <c r="AK26" s="113" t="s">
        <v>262</v>
      </c>
      <c r="AL26" s="113" t="s">
        <v>262</v>
      </c>
      <c r="AM26" s="113" t="s">
        <v>262</v>
      </c>
      <c r="AN26" s="113" t="s">
        <v>262</v>
      </c>
      <c r="AO26" s="113" t="s">
        <v>262</v>
      </c>
      <c r="AP26" s="113" t="s">
        <v>262</v>
      </c>
      <c r="AQ26" s="113" t="s">
        <v>263</v>
      </c>
      <c r="AR26" s="113" t="s">
        <v>263</v>
      </c>
      <c r="AS26" s="113" t="s">
        <v>265</v>
      </c>
      <c r="AT26" s="113" t="s">
        <v>265</v>
      </c>
      <c r="AU26" s="113" t="s">
        <v>264</v>
      </c>
      <c r="AV26" s="113" t="s">
        <v>264</v>
      </c>
      <c r="AW26" s="113" t="s">
        <v>264</v>
      </c>
      <c r="AX26" s="113" t="s">
        <v>264</v>
      </c>
      <c r="AY26" s="113" t="s">
        <v>264</v>
      </c>
      <c r="AZ26" s="113" t="s">
        <v>264</v>
      </c>
      <c r="BA26" s="113" t="s">
        <v>264</v>
      </c>
      <c r="BB26" s="113" t="s">
        <v>264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</row>
    <row r="27" spans="1:66" s="39" customFormat="1" ht="12" customHeight="1">
      <c r="A27" s="36"/>
      <c r="B27" s="112">
        <v>2</v>
      </c>
      <c r="C27" s="113" t="s">
        <v>262</v>
      </c>
      <c r="D27" s="113" t="s">
        <v>262</v>
      </c>
      <c r="E27" s="113" t="s">
        <v>262</v>
      </c>
      <c r="F27" s="113" t="s">
        <v>262</v>
      </c>
      <c r="G27" s="113" t="s">
        <v>262</v>
      </c>
      <c r="H27" s="113" t="s">
        <v>262</v>
      </c>
      <c r="I27" s="113" t="s">
        <v>262</v>
      </c>
      <c r="J27" s="113" t="s">
        <v>262</v>
      </c>
      <c r="K27" s="113" t="s">
        <v>262</v>
      </c>
      <c r="L27" s="113" t="s">
        <v>262</v>
      </c>
      <c r="M27" s="113" t="s">
        <v>262</v>
      </c>
      <c r="N27" s="113" t="s">
        <v>262</v>
      </c>
      <c r="O27" s="113" t="s">
        <v>262</v>
      </c>
      <c r="P27" s="113" t="s">
        <v>262</v>
      </c>
      <c r="Q27" s="113" t="s">
        <v>262</v>
      </c>
      <c r="R27" s="113" t="s">
        <v>262</v>
      </c>
      <c r="S27" s="113" t="s">
        <v>262</v>
      </c>
      <c r="T27" s="113" t="s">
        <v>262</v>
      </c>
      <c r="U27" s="113" t="s">
        <v>263</v>
      </c>
      <c r="V27" s="113" t="s">
        <v>263</v>
      </c>
      <c r="W27" s="113" t="s">
        <v>264</v>
      </c>
      <c r="X27" s="113" t="s">
        <v>264</v>
      </c>
      <c r="Y27" s="113" t="s">
        <v>262</v>
      </c>
      <c r="Z27" s="113" t="s">
        <v>262</v>
      </c>
      <c r="AA27" s="113" t="s">
        <v>262</v>
      </c>
      <c r="AB27" s="113" t="s">
        <v>262</v>
      </c>
      <c r="AC27" s="113" t="s">
        <v>262</v>
      </c>
      <c r="AD27" s="113" t="s">
        <v>262</v>
      </c>
      <c r="AE27" s="113" t="s">
        <v>262</v>
      </c>
      <c r="AF27" s="113" t="s">
        <v>262</v>
      </c>
      <c r="AG27" s="113" t="s">
        <v>262</v>
      </c>
      <c r="AH27" s="113" t="s">
        <v>262</v>
      </c>
      <c r="AI27" s="113" t="s">
        <v>262</v>
      </c>
      <c r="AJ27" s="113" t="s">
        <v>262</v>
      </c>
      <c r="AK27" s="113" t="s">
        <v>262</v>
      </c>
      <c r="AL27" s="113" t="s">
        <v>262</v>
      </c>
      <c r="AM27" s="113" t="s">
        <v>262</v>
      </c>
      <c r="AN27" s="113" t="s">
        <v>262</v>
      </c>
      <c r="AO27" s="113" t="s">
        <v>262</v>
      </c>
      <c r="AP27" s="113" t="s">
        <v>262</v>
      </c>
      <c r="AQ27" s="113" t="s">
        <v>263</v>
      </c>
      <c r="AR27" s="113" t="s">
        <v>263</v>
      </c>
      <c r="AS27" s="113" t="s">
        <v>265</v>
      </c>
      <c r="AT27" s="113" t="s">
        <v>265</v>
      </c>
      <c r="AU27" s="113" t="s">
        <v>264</v>
      </c>
      <c r="AV27" s="113" t="s">
        <v>264</v>
      </c>
      <c r="AW27" s="113" t="s">
        <v>264</v>
      </c>
      <c r="AX27" s="113" t="s">
        <v>264</v>
      </c>
      <c r="AY27" s="113" t="s">
        <v>264</v>
      </c>
      <c r="AZ27" s="113" t="s">
        <v>264</v>
      </c>
      <c r="BA27" s="113" t="s">
        <v>264</v>
      </c>
      <c r="BB27" s="113" t="s">
        <v>264</v>
      </c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</row>
    <row r="28" spans="1:66" s="39" customFormat="1" ht="12" customHeight="1">
      <c r="A28" s="36"/>
      <c r="B28" s="112">
        <v>3</v>
      </c>
      <c r="C28" s="113" t="s">
        <v>262</v>
      </c>
      <c r="D28" s="113" t="s">
        <v>262</v>
      </c>
      <c r="E28" s="113" t="s">
        <v>262</v>
      </c>
      <c r="F28" s="113" t="s">
        <v>262</v>
      </c>
      <c r="G28" s="113" t="s">
        <v>262</v>
      </c>
      <c r="H28" s="113" t="s">
        <v>262</v>
      </c>
      <c r="I28" s="113" t="s">
        <v>262</v>
      </c>
      <c r="J28" s="113" t="s">
        <v>262</v>
      </c>
      <c r="K28" s="113" t="s">
        <v>262</v>
      </c>
      <c r="L28" s="113" t="s">
        <v>262</v>
      </c>
      <c r="M28" s="113" t="s">
        <v>262</v>
      </c>
      <c r="N28" s="113" t="s">
        <v>262</v>
      </c>
      <c r="O28" s="113" t="s">
        <v>262</v>
      </c>
      <c r="P28" s="113" t="s">
        <v>262</v>
      </c>
      <c r="Q28" s="113" t="s">
        <v>262</v>
      </c>
      <c r="R28" s="113" t="s">
        <v>262</v>
      </c>
      <c r="S28" s="113" t="s">
        <v>262</v>
      </c>
      <c r="T28" s="113" t="s">
        <v>262</v>
      </c>
      <c r="U28" s="113" t="s">
        <v>263</v>
      </c>
      <c r="V28" s="113" t="s">
        <v>263</v>
      </c>
      <c r="W28" s="113" t="s">
        <v>264</v>
      </c>
      <c r="X28" s="113" t="s">
        <v>264</v>
      </c>
      <c r="Y28" s="113" t="s">
        <v>262</v>
      </c>
      <c r="Z28" s="113" t="s">
        <v>262</v>
      </c>
      <c r="AA28" s="113" t="s">
        <v>262</v>
      </c>
      <c r="AB28" s="113" t="s">
        <v>262</v>
      </c>
      <c r="AC28" s="113" t="s">
        <v>262</v>
      </c>
      <c r="AD28" s="113" t="s">
        <v>262</v>
      </c>
      <c r="AE28" s="113" t="s">
        <v>262</v>
      </c>
      <c r="AF28" s="113" t="s">
        <v>262</v>
      </c>
      <c r="AG28" s="113" t="s">
        <v>262</v>
      </c>
      <c r="AH28" s="113" t="s">
        <v>262</v>
      </c>
      <c r="AI28" s="113" t="s">
        <v>262</v>
      </c>
      <c r="AJ28" s="113" t="s">
        <v>262</v>
      </c>
      <c r="AK28" s="113" t="s">
        <v>262</v>
      </c>
      <c r="AL28" s="113" t="s">
        <v>262</v>
      </c>
      <c r="AM28" s="113" t="s">
        <v>262</v>
      </c>
      <c r="AN28" s="113" t="s">
        <v>262</v>
      </c>
      <c r="AO28" s="113" t="s">
        <v>262</v>
      </c>
      <c r="AP28" s="113" t="s">
        <v>262</v>
      </c>
      <c r="AQ28" s="113" t="s">
        <v>263</v>
      </c>
      <c r="AR28" s="113" t="s">
        <v>263</v>
      </c>
      <c r="AS28" s="113" t="s">
        <v>266</v>
      </c>
      <c r="AT28" s="113" t="s">
        <v>266</v>
      </c>
      <c r="AU28" s="113" t="s">
        <v>264</v>
      </c>
      <c r="AV28" s="113" t="s">
        <v>264</v>
      </c>
      <c r="AW28" s="113" t="s">
        <v>264</v>
      </c>
      <c r="AX28" s="113" t="s">
        <v>264</v>
      </c>
      <c r="AY28" s="113" t="s">
        <v>264</v>
      </c>
      <c r="AZ28" s="113" t="s">
        <v>264</v>
      </c>
      <c r="BA28" s="113" t="s">
        <v>264</v>
      </c>
      <c r="BB28" s="113" t="s">
        <v>264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</row>
    <row r="29" spans="1:66" s="39" customFormat="1" ht="12" customHeight="1">
      <c r="A29" s="36"/>
      <c r="B29" s="112">
        <v>4</v>
      </c>
      <c r="C29" s="113" t="s">
        <v>262</v>
      </c>
      <c r="D29" s="113" t="s">
        <v>262</v>
      </c>
      <c r="E29" s="113" t="s">
        <v>262</v>
      </c>
      <c r="F29" s="113" t="s">
        <v>262</v>
      </c>
      <c r="G29" s="113" t="s">
        <v>262</v>
      </c>
      <c r="H29" s="113" t="s">
        <v>262</v>
      </c>
      <c r="I29" s="113" t="s">
        <v>262</v>
      </c>
      <c r="J29" s="113" t="s">
        <v>262</v>
      </c>
      <c r="K29" s="113" t="s">
        <v>262</v>
      </c>
      <c r="L29" s="113" t="s">
        <v>262</v>
      </c>
      <c r="M29" s="113" t="s">
        <v>262</v>
      </c>
      <c r="N29" s="113" t="s">
        <v>262</v>
      </c>
      <c r="O29" s="113" t="s">
        <v>262</v>
      </c>
      <c r="P29" s="113" t="s">
        <v>262</v>
      </c>
      <c r="Q29" s="113" t="s">
        <v>262</v>
      </c>
      <c r="R29" s="113" t="s">
        <v>262</v>
      </c>
      <c r="S29" s="113" t="s">
        <v>262</v>
      </c>
      <c r="T29" s="113" t="s">
        <v>262</v>
      </c>
      <c r="U29" s="113" t="s">
        <v>263</v>
      </c>
      <c r="V29" s="113" t="s">
        <v>263</v>
      </c>
      <c r="W29" s="113" t="s">
        <v>267</v>
      </c>
      <c r="X29" s="113" t="s">
        <v>267</v>
      </c>
      <c r="Y29" s="113" t="s">
        <v>262</v>
      </c>
      <c r="Z29" s="113" t="s">
        <v>262</v>
      </c>
      <c r="AA29" s="113" t="s">
        <v>262</v>
      </c>
      <c r="AB29" s="113" t="s">
        <v>262</v>
      </c>
      <c r="AC29" s="113" t="s">
        <v>262</v>
      </c>
      <c r="AD29" s="113" t="s">
        <v>262</v>
      </c>
      <c r="AE29" s="113" t="s">
        <v>262</v>
      </c>
      <c r="AF29" s="113" t="s">
        <v>262</v>
      </c>
      <c r="AG29" s="113" t="s">
        <v>262</v>
      </c>
      <c r="AH29" s="113" t="s">
        <v>262</v>
      </c>
      <c r="AI29" s="113" t="s">
        <v>262</v>
      </c>
      <c r="AJ29" s="113" t="s">
        <v>262</v>
      </c>
      <c r="AK29" s="113" t="s">
        <v>262</v>
      </c>
      <c r="AL29" s="113" t="s">
        <v>262</v>
      </c>
      <c r="AM29" s="113" t="s">
        <v>262</v>
      </c>
      <c r="AN29" s="113" t="s">
        <v>262</v>
      </c>
      <c r="AO29" s="113" t="s">
        <v>263</v>
      </c>
      <c r="AP29" s="113" t="s">
        <v>263</v>
      </c>
      <c r="AQ29" s="113" t="s">
        <v>264</v>
      </c>
      <c r="AR29" s="113" t="s">
        <v>268</v>
      </c>
      <c r="AS29" s="113" t="s">
        <v>268</v>
      </c>
      <c r="AT29" s="113"/>
      <c r="AU29" s="113"/>
      <c r="AV29" s="113"/>
      <c r="AW29" s="113"/>
      <c r="AX29" s="113"/>
      <c r="AY29" s="113" t="s">
        <v>269</v>
      </c>
      <c r="AZ29" s="113" t="s">
        <v>269</v>
      </c>
      <c r="BA29" s="113" t="s">
        <v>269</v>
      </c>
      <c r="BB29" s="113" t="s">
        <v>269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</row>
    <row r="30" spans="1:66" s="39" customFormat="1" ht="12" customHeight="1">
      <c r="A30" s="36"/>
      <c r="B30" s="3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1:66" s="39" customFormat="1" ht="12" customHeight="1">
      <c r="A31" s="36"/>
      <c r="B31" s="36" t="s">
        <v>270</v>
      </c>
      <c r="C31" s="42"/>
      <c r="D31" s="42"/>
      <c r="E31" s="42"/>
      <c r="F31" s="42"/>
      <c r="G31" s="42"/>
      <c r="H31" s="42"/>
      <c r="I31" s="42"/>
      <c r="J31" s="130" t="s">
        <v>271</v>
      </c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38"/>
      <c r="BG31" s="38"/>
      <c r="BH31" s="38"/>
      <c r="BI31" s="38"/>
      <c r="BJ31" s="38"/>
      <c r="BK31" s="38"/>
      <c r="BL31" s="38"/>
      <c r="BM31" s="38"/>
      <c r="BN31" s="38"/>
    </row>
    <row r="32" spans="1:66" s="39" customFormat="1" ht="12" customHeight="1">
      <c r="A32" s="40"/>
      <c r="B32" s="40"/>
      <c r="C32" s="40"/>
      <c r="D32" s="40"/>
      <c r="E32" s="40"/>
      <c r="F32" s="40"/>
      <c r="G32" s="40"/>
      <c r="H32" s="40"/>
      <c r="I32" s="4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38"/>
      <c r="BG32" s="38"/>
      <c r="BH32" s="38"/>
      <c r="BI32" s="38"/>
      <c r="BJ32" s="38"/>
      <c r="BK32" s="38"/>
      <c r="BL32" s="38"/>
      <c r="BM32" s="38"/>
      <c r="BN32" s="38"/>
    </row>
    <row r="33" spans="1:66" s="39" customFormat="1" ht="12" customHeight="1">
      <c r="A33" s="40"/>
      <c r="B33" s="114" t="s">
        <v>272</v>
      </c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114" t="s">
        <v>280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114" t="s">
        <v>288</v>
      </c>
      <c r="AK33" s="41"/>
      <c r="AL33" s="41"/>
      <c r="AM33" s="40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0"/>
      <c r="BF33" s="41"/>
      <c r="BG33" s="41"/>
      <c r="BH33" s="41"/>
      <c r="BI33" s="41"/>
      <c r="BJ33" s="41"/>
      <c r="BK33" s="40"/>
      <c r="BL33" s="40"/>
      <c r="BM33" s="40"/>
      <c r="BN33" s="40"/>
    </row>
    <row r="34" spans="1:66" s="39" customFormat="1" ht="54.75" customHeight="1">
      <c r="A34" s="40"/>
      <c r="B34" s="131" t="s">
        <v>273</v>
      </c>
      <c r="C34" s="131"/>
      <c r="D34" s="131" t="s">
        <v>274</v>
      </c>
      <c r="E34" s="131"/>
      <c r="F34" s="131" t="s">
        <v>176</v>
      </c>
      <c r="G34" s="131"/>
      <c r="H34" s="131" t="s">
        <v>275</v>
      </c>
      <c r="I34" s="131"/>
      <c r="J34" s="131" t="s">
        <v>276</v>
      </c>
      <c r="K34" s="131"/>
      <c r="L34" s="131" t="s">
        <v>147</v>
      </c>
      <c r="M34" s="131"/>
      <c r="N34" s="131" t="s">
        <v>277</v>
      </c>
      <c r="O34" s="131"/>
      <c r="P34" s="131" t="s">
        <v>278</v>
      </c>
      <c r="Q34" s="131"/>
      <c r="R34" s="131" t="s">
        <v>156</v>
      </c>
      <c r="S34" s="131"/>
      <c r="T34" s="131" t="s">
        <v>0</v>
      </c>
      <c r="U34" s="131"/>
      <c r="V34" s="41"/>
      <c r="W34" s="131" t="s">
        <v>281</v>
      </c>
      <c r="X34" s="131"/>
      <c r="Y34" s="140"/>
      <c r="Z34" s="140"/>
      <c r="AA34" s="140"/>
      <c r="AB34" s="140"/>
      <c r="AC34" s="140"/>
      <c r="AD34" s="140"/>
      <c r="AE34" s="131" t="s">
        <v>282</v>
      </c>
      <c r="AF34" s="131"/>
      <c r="AG34" s="131" t="s">
        <v>283</v>
      </c>
      <c r="AH34" s="131"/>
      <c r="AI34" s="41"/>
      <c r="AJ34" s="131" t="s">
        <v>289</v>
      </c>
      <c r="AK34" s="131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31" t="s">
        <v>290</v>
      </c>
      <c r="AW34" s="131"/>
      <c r="AX34" s="131"/>
      <c r="AY34" s="131"/>
      <c r="AZ34" s="131"/>
      <c r="BA34" s="131"/>
      <c r="BB34" s="131"/>
      <c r="BC34" s="131"/>
      <c r="BD34" s="131" t="s">
        <v>282</v>
      </c>
      <c r="BE34" s="131"/>
      <c r="BF34" s="41"/>
      <c r="BG34" s="41"/>
      <c r="BH34" s="41"/>
      <c r="BI34" s="41"/>
      <c r="BJ34" s="41"/>
      <c r="BK34" s="40"/>
      <c r="BL34" s="40"/>
      <c r="BM34" s="40"/>
      <c r="BN34" s="40"/>
    </row>
    <row r="35" spans="1:66" s="39" customFormat="1" ht="12" customHeight="1">
      <c r="A35" s="40"/>
      <c r="B35" s="132">
        <v>1</v>
      </c>
      <c r="C35" s="133"/>
      <c r="D35" s="132">
        <v>36</v>
      </c>
      <c r="E35" s="133"/>
      <c r="F35" s="134"/>
      <c r="G35" s="134"/>
      <c r="H35" s="132">
        <v>4</v>
      </c>
      <c r="I35" s="133"/>
      <c r="J35" s="132">
        <v>10</v>
      </c>
      <c r="K35" s="133"/>
      <c r="L35" s="134"/>
      <c r="M35" s="134"/>
      <c r="N35" s="134"/>
      <c r="O35" s="134"/>
      <c r="P35" s="132">
        <v>2</v>
      </c>
      <c r="Q35" s="133"/>
      <c r="R35" s="134"/>
      <c r="S35" s="134"/>
      <c r="T35" s="133">
        <f>IF(SUM(D35:R35)&gt;0,SUM(D35:R35),"")</f>
        <v>52</v>
      </c>
      <c r="U35" s="133"/>
      <c r="V35" s="41"/>
      <c r="W35" s="141" t="s">
        <v>284</v>
      </c>
      <c r="X35" s="134"/>
      <c r="Y35" s="134"/>
      <c r="Z35" s="134"/>
      <c r="AA35" s="134"/>
      <c r="AB35" s="134"/>
      <c r="AC35" s="134"/>
      <c r="AD35" s="134"/>
      <c r="AE35" s="134"/>
      <c r="AF35" s="134"/>
      <c r="AG35" s="132">
        <v>4</v>
      </c>
      <c r="AH35" s="133"/>
      <c r="AI35" s="41"/>
      <c r="AJ35" s="147" t="s">
        <v>156</v>
      </c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7" t="s">
        <v>291</v>
      </c>
      <c r="AW35" s="143"/>
      <c r="AX35" s="143"/>
      <c r="AY35" s="143"/>
      <c r="AZ35" s="143"/>
      <c r="BA35" s="143"/>
      <c r="BB35" s="143"/>
      <c r="BC35" s="143"/>
      <c r="BD35" s="148">
        <v>8</v>
      </c>
      <c r="BE35" s="145"/>
      <c r="BF35" s="41"/>
      <c r="BG35" s="41"/>
      <c r="BH35" s="41"/>
      <c r="BI35" s="41"/>
      <c r="BJ35" s="41"/>
      <c r="BK35" s="40"/>
      <c r="BL35" s="40"/>
      <c r="BM35" s="40"/>
      <c r="BN35" s="40"/>
    </row>
    <row r="36" spans="1:66" s="39" customFormat="1" ht="12" customHeight="1">
      <c r="A36" s="40"/>
      <c r="B36" s="132">
        <v>2</v>
      </c>
      <c r="C36" s="133"/>
      <c r="D36" s="132">
        <v>36</v>
      </c>
      <c r="E36" s="133"/>
      <c r="F36" s="135"/>
      <c r="G36" s="135"/>
      <c r="H36" s="132">
        <v>4</v>
      </c>
      <c r="I36" s="133"/>
      <c r="J36" s="132">
        <v>10</v>
      </c>
      <c r="K36" s="133"/>
      <c r="L36" s="135"/>
      <c r="M36" s="135"/>
      <c r="N36" s="135"/>
      <c r="O36" s="135"/>
      <c r="P36" s="132">
        <v>2</v>
      </c>
      <c r="Q36" s="133"/>
      <c r="R36" s="135"/>
      <c r="S36" s="135"/>
      <c r="T36" s="136">
        <f>IF(SUM(D36:R36)&gt;0,SUM(D36:R36),"")</f>
        <v>52</v>
      </c>
      <c r="U36" s="136"/>
      <c r="V36" s="40"/>
      <c r="W36" s="142" t="s">
        <v>172</v>
      </c>
      <c r="X36" s="143"/>
      <c r="Y36" s="143"/>
      <c r="Z36" s="143"/>
      <c r="AA36" s="143"/>
      <c r="AB36" s="143"/>
      <c r="AC36" s="143"/>
      <c r="AD36" s="143"/>
      <c r="AE36" s="144">
        <v>2</v>
      </c>
      <c r="AF36" s="145"/>
      <c r="AG36" s="144">
        <v>2</v>
      </c>
      <c r="AH36" s="145"/>
      <c r="AI36" s="40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5"/>
      <c r="BE36" s="145"/>
      <c r="BF36" s="40"/>
      <c r="BG36" s="40"/>
      <c r="BH36" s="40"/>
      <c r="BI36" s="40"/>
      <c r="BJ36" s="40"/>
      <c r="BK36" s="40"/>
      <c r="BL36" s="40"/>
      <c r="BM36" s="40"/>
      <c r="BN36" s="40"/>
    </row>
    <row r="37" spans="1:66" s="39" customFormat="1" ht="12" customHeight="1">
      <c r="A37" s="40"/>
      <c r="B37" s="132">
        <v>3</v>
      </c>
      <c r="C37" s="133"/>
      <c r="D37" s="132">
        <v>36</v>
      </c>
      <c r="E37" s="133"/>
      <c r="F37" s="132">
        <v>2</v>
      </c>
      <c r="G37" s="133"/>
      <c r="H37" s="132">
        <v>4</v>
      </c>
      <c r="I37" s="133"/>
      <c r="J37" s="132">
        <v>10</v>
      </c>
      <c r="K37" s="133"/>
      <c r="L37" s="137"/>
      <c r="M37" s="137"/>
      <c r="N37" s="137"/>
      <c r="O37" s="137"/>
      <c r="P37" s="137"/>
      <c r="Q37" s="137"/>
      <c r="R37" s="137"/>
      <c r="S37" s="137"/>
      <c r="T37" s="138">
        <f>IF(SUM(D37:R37)&gt;0,SUM(D37:R37),"")</f>
        <v>52</v>
      </c>
      <c r="U37" s="138"/>
      <c r="V37" s="37"/>
      <c r="W37" s="143"/>
      <c r="X37" s="143"/>
      <c r="Y37" s="143"/>
      <c r="Z37" s="143"/>
      <c r="AA37" s="143"/>
      <c r="AB37" s="143"/>
      <c r="AC37" s="143"/>
      <c r="AD37" s="143"/>
      <c r="AE37" s="145"/>
      <c r="AF37" s="145"/>
      <c r="AG37" s="145"/>
      <c r="AH37" s="145"/>
      <c r="AI37" s="37"/>
      <c r="AJ37" s="37"/>
      <c r="AK37" s="37"/>
      <c r="AL37" s="37"/>
      <c r="AM37" s="40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</row>
    <row r="38" spans="2:66" s="39" customFormat="1" ht="12" customHeight="1">
      <c r="B38" s="132">
        <v>4</v>
      </c>
      <c r="C38" s="133"/>
      <c r="D38" s="132">
        <v>34</v>
      </c>
      <c r="E38" s="133"/>
      <c r="F38" s="135"/>
      <c r="G38" s="135"/>
      <c r="H38" s="132">
        <v>4</v>
      </c>
      <c r="I38" s="133"/>
      <c r="J38" s="132">
        <v>1</v>
      </c>
      <c r="K38" s="133"/>
      <c r="L38" s="132">
        <v>2</v>
      </c>
      <c r="M38" s="133"/>
      <c r="N38" s="132">
        <v>4</v>
      </c>
      <c r="O38" s="133"/>
      <c r="P38" s="135"/>
      <c r="Q38" s="135"/>
      <c r="R38" s="132">
        <v>2</v>
      </c>
      <c r="S38" s="133"/>
      <c r="T38" s="136">
        <f>IF(SUM(D38:R38)&gt;0,SUM(D38:R38),"")</f>
        <v>47</v>
      </c>
      <c r="U38" s="136"/>
      <c r="W38" s="142" t="s">
        <v>285</v>
      </c>
      <c r="X38" s="143"/>
      <c r="Y38" s="143"/>
      <c r="Z38" s="143"/>
      <c r="AA38" s="143"/>
      <c r="AB38" s="143"/>
      <c r="AC38" s="143"/>
      <c r="AD38" s="143"/>
      <c r="AE38" s="144">
        <v>4</v>
      </c>
      <c r="AF38" s="145"/>
      <c r="AG38" s="144">
        <v>2</v>
      </c>
      <c r="AH38" s="145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</row>
    <row r="39" spans="1:65" s="39" customFormat="1" ht="12" customHeight="1">
      <c r="A39" s="18"/>
      <c r="B39" s="132" t="s">
        <v>279</v>
      </c>
      <c r="C39" s="139"/>
      <c r="D39" s="132">
        <v>142</v>
      </c>
      <c r="E39" s="133"/>
      <c r="F39" s="132">
        <v>2</v>
      </c>
      <c r="G39" s="133"/>
      <c r="H39" s="132">
        <v>16</v>
      </c>
      <c r="I39" s="133"/>
      <c r="J39" s="132">
        <v>31</v>
      </c>
      <c r="K39" s="133"/>
      <c r="L39" s="132">
        <v>2</v>
      </c>
      <c r="M39" s="133"/>
      <c r="N39" s="132">
        <v>4</v>
      </c>
      <c r="O39" s="133"/>
      <c r="P39" s="132">
        <v>4</v>
      </c>
      <c r="Q39" s="133"/>
      <c r="R39" s="132">
        <v>2</v>
      </c>
      <c r="S39" s="133"/>
      <c r="T39" s="136">
        <f>IF(SUM(D39:R39)&gt;0,SUM(D39:R39),"")</f>
        <v>203</v>
      </c>
      <c r="U39" s="136"/>
      <c r="V39" s="40"/>
      <c r="W39" s="143"/>
      <c r="X39" s="143"/>
      <c r="Y39" s="143"/>
      <c r="Z39" s="143"/>
      <c r="AA39" s="143"/>
      <c r="AB39" s="143"/>
      <c r="AC39" s="143"/>
      <c r="AD39" s="143"/>
      <c r="AE39" s="145"/>
      <c r="AF39" s="145"/>
      <c r="AG39" s="145"/>
      <c r="AH39" s="145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</row>
    <row r="40" spans="7:34" s="39" customFormat="1" ht="12" customHeight="1">
      <c r="G40" s="38"/>
      <c r="W40" s="141" t="s">
        <v>286</v>
      </c>
      <c r="X40" s="134"/>
      <c r="Y40" s="134"/>
      <c r="Z40" s="134"/>
      <c r="AA40" s="134"/>
      <c r="AB40" s="134"/>
      <c r="AC40" s="134"/>
      <c r="AD40" s="134"/>
      <c r="AE40" s="134"/>
      <c r="AF40" s="134"/>
      <c r="AG40" s="132">
        <v>2</v>
      </c>
      <c r="AH40" s="133"/>
    </row>
    <row r="41" spans="7:34" s="39" customFormat="1" ht="12" customHeight="1">
      <c r="G41" s="38"/>
      <c r="W41" s="146" t="s">
        <v>176</v>
      </c>
      <c r="X41" s="143"/>
      <c r="Y41" s="143"/>
      <c r="Z41" s="143"/>
      <c r="AA41" s="143"/>
      <c r="AB41" s="143"/>
      <c r="AC41" s="143"/>
      <c r="AD41" s="143"/>
      <c r="AE41" s="144">
        <v>6</v>
      </c>
      <c r="AF41" s="145"/>
      <c r="AG41" s="144">
        <v>2</v>
      </c>
      <c r="AH41" s="145"/>
    </row>
    <row r="42" spans="7:34" s="39" customFormat="1" ht="12" customHeight="1">
      <c r="G42" s="38"/>
      <c r="W42" s="143"/>
      <c r="X42" s="143"/>
      <c r="Y42" s="143"/>
      <c r="Z42" s="143"/>
      <c r="AA42" s="143"/>
      <c r="AB42" s="143"/>
      <c r="AC42" s="143"/>
      <c r="AD42" s="143"/>
      <c r="AE42" s="145"/>
      <c r="AF42" s="145"/>
      <c r="AG42" s="145"/>
      <c r="AH42" s="145"/>
    </row>
    <row r="43" spans="23:34" s="39" customFormat="1" ht="12" customHeight="1">
      <c r="W43" s="141" t="s">
        <v>287</v>
      </c>
      <c r="X43" s="134"/>
      <c r="Y43" s="134"/>
      <c r="Z43" s="134"/>
      <c r="AA43" s="134"/>
      <c r="AB43" s="134"/>
      <c r="AC43" s="134"/>
      <c r="AD43" s="134"/>
      <c r="AE43" s="134"/>
      <c r="AF43" s="134"/>
      <c r="AG43" s="132">
        <v>2</v>
      </c>
      <c r="AH43" s="133"/>
    </row>
    <row r="44" spans="23:34" s="39" customFormat="1" ht="12" customHeight="1">
      <c r="W44" s="146" t="s">
        <v>147</v>
      </c>
      <c r="X44" s="143"/>
      <c r="Y44" s="143"/>
      <c r="Z44" s="143"/>
      <c r="AA44" s="143"/>
      <c r="AB44" s="143"/>
      <c r="AC44" s="143"/>
      <c r="AD44" s="143"/>
      <c r="AE44" s="144">
        <v>8</v>
      </c>
      <c r="AF44" s="145"/>
      <c r="AG44" s="144">
        <v>2</v>
      </c>
      <c r="AH44" s="145"/>
    </row>
    <row r="45" spans="23:34" s="39" customFormat="1" ht="15">
      <c r="W45" s="143"/>
      <c r="X45" s="143"/>
      <c r="Y45" s="143"/>
      <c r="Z45" s="143"/>
      <c r="AA45" s="143"/>
      <c r="AB45" s="143"/>
      <c r="AC45" s="143"/>
      <c r="AD45" s="143"/>
      <c r="AE45" s="145"/>
      <c r="AF45" s="145"/>
      <c r="AG45" s="145"/>
      <c r="AH45" s="145"/>
    </row>
    <row r="46" s="39" customFormat="1" ht="15"/>
    <row r="47" s="39" customFormat="1" ht="15"/>
    <row r="48" s="39" customFormat="1" ht="15"/>
    <row r="49" s="39" customFormat="1" ht="15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</sheetData>
  <sheetProtection/>
  <mergeCells count="108">
    <mergeCell ref="AV34:BC34"/>
    <mergeCell ref="BD34:BE34"/>
    <mergeCell ref="AJ35:AU36"/>
    <mergeCell ref="AV35:BC36"/>
    <mergeCell ref="BD35:BE36"/>
    <mergeCell ref="W43:AF43"/>
    <mergeCell ref="AG43:AH43"/>
    <mergeCell ref="AG41:AH42"/>
    <mergeCell ref="W44:AD45"/>
    <mergeCell ref="AE44:AF45"/>
    <mergeCell ref="AG44:AH45"/>
    <mergeCell ref="AJ34:AU34"/>
    <mergeCell ref="AE38:AF39"/>
    <mergeCell ref="AG38:AH39"/>
    <mergeCell ref="W40:AF40"/>
    <mergeCell ref="AG40:AH40"/>
    <mergeCell ref="W41:AD42"/>
    <mergeCell ref="AE41:AF42"/>
    <mergeCell ref="T39:U39"/>
    <mergeCell ref="W34:AD34"/>
    <mergeCell ref="AE34:AF34"/>
    <mergeCell ref="AG34:AH34"/>
    <mergeCell ref="W35:AF35"/>
    <mergeCell ref="AG35:AH35"/>
    <mergeCell ref="W36:AD37"/>
    <mergeCell ref="AE36:AF37"/>
    <mergeCell ref="AG36:AH37"/>
    <mergeCell ref="W38:AD39"/>
    <mergeCell ref="T38:U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7:U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6:U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5:U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4:U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J31:BE32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N18:AO19"/>
    <mergeCell ref="G16:AO17"/>
    <mergeCell ref="B24:B25"/>
    <mergeCell ref="C24:F24"/>
    <mergeCell ref="G24:J24"/>
    <mergeCell ref="AY24:BB24"/>
    <mergeCell ref="AP24:AS24"/>
    <mergeCell ref="AT24:AX24"/>
    <mergeCell ref="AK24:AO24"/>
    <mergeCell ref="AC24:AF24"/>
    <mergeCell ref="K24:O24"/>
    <mergeCell ref="U24:X24"/>
    <mergeCell ref="P24:T24"/>
    <mergeCell ref="Y24:AB24"/>
    <mergeCell ref="AG24:AJ24"/>
    <mergeCell ref="AU2:BG6"/>
    <mergeCell ref="AU7:BG9"/>
    <mergeCell ref="AU10:BG13"/>
    <mergeCell ref="X12:AO13"/>
    <mergeCell ref="G14:AO1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P201"/>
  <sheetViews>
    <sheetView tabSelected="1" zoomScale="80" zoomScaleNormal="80" workbookViewId="0" topLeftCell="A79">
      <selection activeCell="C85" sqref="C85"/>
    </sheetView>
  </sheetViews>
  <sheetFormatPr defaultColWidth="9.00390625" defaultRowHeight="12.75"/>
  <cols>
    <col min="1" max="1" width="7.875" style="3" customWidth="1"/>
    <col min="2" max="2" width="32.625" style="3" customWidth="1"/>
    <col min="3" max="3" width="8.625" style="4" customWidth="1"/>
    <col min="4" max="7" width="4.625" style="4" customWidth="1"/>
    <col min="8" max="9" width="4.25390625" style="4" hidden="1" customWidth="1"/>
    <col min="10" max="10" width="4.625" style="4" customWidth="1"/>
    <col min="11" max="12" width="4.25390625" style="4" hidden="1" customWidth="1"/>
    <col min="13" max="13" width="4.625" style="4" customWidth="1"/>
    <col min="14" max="14" width="5.25390625" style="4" customWidth="1"/>
    <col min="15" max="15" width="5.375" style="4" customWidth="1"/>
    <col min="16" max="18" width="4.625" style="4" customWidth="1"/>
    <col min="19" max="20" width="4.625" style="4" hidden="1" customWidth="1"/>
    <col min="21" max="21" width="4.75390625" style="4" customWidth="1"/>
    <col min="22" max="24" width="3.75390625" style="4" customWidth="1"/>
    <col min="25" max="26" width="3.75390625" style="4" hidden="1" customWidth="1"/>
    <col min="27" max="30" width="3.75390625" style="4" customWidth="1"/>
    <col min="31" max="32" width="3.75390625" style="4" hidden="1" customWidth="1"/>
    <col min="33" max="36" width="3.75390625" style="4" customWidth="1"/>
    <col min="37" max="38" width="3.75390625" style="4" hidden="1" customWidth="1"/>
    <col min="39" max="42" width="3.75390625" style="4" customWidth="1"/>
    <col min="43" max="44" width="3.75390625" style="4" hidden="1" customWidth="1"/>
    <col min="45" max="48" width="3.75390625" style="4" customWidth="1"/>
    <col min="49" max="50" width="3.75390625" style="4" hidden="1" customWidth="1"/>
    <col min="51" max="54" width="3.75390625" style="4" customWidth="1"/>
    <col min="55" max="56" width="3.75390625" style="4" hidden="1" customWidth="1"/>
    <col min="57" max="60" width="3.75390625" style="4" customWidth="1"/>
    <col min="61" max="62" width="3.75390625" style="4" hidden="1" customWidth="1"/>
    <col min="63" max="66" width="3.75390625" style="4" customWidth="1"/>
    <col min="67" max="68" width="3.75390625" style="4" hidden="1" customWidth="1"/>
    <col min="69" max="69" width="3.75390625" style="4" customWidth="1"/>
    <col min="70" max="93" width="3.75390625" style="4" hidden="1" customWidth="1"/>
    <col min="94" max="102" width="2.75390625" style="3" customWidth="1"/>
    <col min="103" max="16384" width="9.125" style="3" customWidth="1"/>
  </cols>
  <sheetData>
    <row r="1" spans="1:26" ht="12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" customHeight="1" hidden="1"/>
    <row r="3" spans="1:26" ht="12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" customHeight="1" hidden="1"/>
    <row r="5" ht="12" customHeight="1" hidden="1">
      <c r="A5" s="5"/>
    </row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spans="1:2" ht="12" customHeight="1" hidden="1">
      <c r="A11" s="1"/>
      <c r="B11" s="6"/>
    </row>
    <row r="12" spans="2:3" ht="12" customHeight="1" hidden="1">
      <c r="B12" s="7"/>
      <c r="C12" s="2"/>
    </row>
    <row r="13" ht="12" customHeight="1" hidden="1"/>
    <row r="14" spans="2:4" ht="12" customHeight="1" hidden="1">
      <c r="B14" s="7"/>
      <c r="C14" s="2"/>
      <c r="D14" s="8"/>
    </row>
    <row r="15" ht="12" customHeight="1" hidden="1"/>
    <row r="16" ht="12" customHeight="1" hidden="1"/>
    <row r="17" ht="12" customHeight="1" hidden="1"/>
    <row r="18" ht="12" customHeight="1" hidden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spans="1:2" ht="12" customHeight="1" hidden="1">
      <c r="A38" s="1"/>
      <c r="B38" s="6"/>
    </row>
    <row r="39" ht="12" customHeight="1" hidden="1"/>
    <row r="40" ht="12" customHeight="1">
      <c r="N40" s="9" t="s">
        <v>111</v>
      </c>
    </row>
    <row r="41" ht="3" customHeight="1" thickBot="1"/>
    <row r="42" spans="1:94" ht="13.5" customHeight="1">
      <c r="A42" s="164" t="s">
        <v>106</v>
      </c>
      <c r="B42" s="166" t="s">
        <v>24</v>
      </c>
      <c r="C42" s="182" t="s">
        <v>107</v>
      </c>
      <c r="D42" s="188" t="s">
        <v>4</v>
      </c>
      <c r="E42" s="189"/>
      <c r="F42" s="189"/>
      <c r="G42" s="189"/>
      <c r="H42" s="189"/>
      <c r="I42" s="10"/>
      <c r="J42" s="184" t="s">
        <v>114</v>
      </c>
      <c r="K42" s="50"/>
      <c r="L42" s="50"/>
      <c r="M42" s="168" t="s">
        <v>115</v>
      </c>
      <c r="N42" s="170" t="s">
        <v>3</v>
      </c>
      <c r="O42" s="171"/>
      <c r="P42" s="171"/>
      <c r="Q42" s="171"/>
      <c r="R42" s="171"/>
      <c r="S42" s="171"/>
      <c r="T42" s="171"/>
      <c r="U42" s="171"/>
      <c r="V42" s="149" t="s">
        <v>112</v>
      </c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99"/>
    </row>
    <row r="43" spans="1:94" ht="13.5" customHeight="1">
      <c r="A43" s="165"/>
      <c r="B43" s="167"/>
      <c r="C43" s="183"/>
      <c r="D43" s="190"/>
      <c r="E43" s="191"/>
      <c r="F43" s="191"/>
      <c r="G43" s="191"/>
      <c r="H43" s="191"/>
      <c r="I43" s="11"/>
      <c r="J43" s="185"/>
      <c r="K43" s="51"/>
      <c r="L43" s="51"/>
      <c r="M43" s="169"/>
      <c r="N43" s="162" t="s">
        <v>27</v>
      </c>
      <c r="O43" s="151" t="s">
        <v>28</v>
      </c>
      <c r="P43" s="152"/>
      <c r="Q43" s="152"/>
      <c r="R43" s="152"/>
      <c r="S43" s="152"/>
      <c r="T43" s="153"/>
      <c r="U43" s="174" t="s">
        <v>2</v>
      </c>
      <c r="V43" s="161" t="s">
        <v>5</v>
      </c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 t="s">
        <v>6</v>
      </c>
      <c r="AI43" s="161"/>
      <c r="AJ43" s="161"/>
      <c r="AK43" s="161"/>
      <c r="AL43" s="161"/>
      <c r="AM43" s="161"/>
      <c r="AN43" s="161"/>
      <c r="AO43" s="161"/>
      <c r="AP43" s="161"/>
      <c r="AQ43" s="161"/>
      <c r="AR43" s="161" t="s">
        <v>7</v>
      </c>
      <c r="AS43" s="161"/>
      <c r="AT43" s="161" t="s">
        <v>7</v>
      </c>
      <c r="AU43" s="161"/>
      <c r="AV43" s="161"/>
      <c r="AW43" s="161"/>
      <c r="AX43" s="161"/>
      <c r="AY43" s="161"/>
      <c r="AZ43" s="161"/>
      <c r="BA43" s="161"/>
      <c r="BB43" s="161" t="s">
        <v>8</v>
      </c>
      <c r="BC43" s="161"/>
      <c r="BD43" s="161"/>
      <c r="BE43" s="161"/>
      <c r="BF43" s="161" t="s">
        <v>8</v>
      </c>
      <c r="BG43" s="161"/>
      <c r="BH43" s="161"/>
      <c r="BI43" s="161"/>
      <c r="BJ43" s="161"/>
      <c r="BK43" s="161"/>
      <c r="BL43" s="161" t="s">
        <v>9</v>
      </c>
      <c r="BM43" s="161"/>
      <c r="BN43" s="161"/>
      <c r="BO43" s="161"/>
      <c r="BP43" s="161"/>
      <c r="BQ43" s="161"/>
      <c r="BR43" s="161" t="s">
        <v>9</v>
      </c>
      <c r="BS43" s="161"/>
      <c r="BT43" s="161"/>
      <c r="BU43" s="161"/>
      <c r="BV43" s="161" t="s">
        <v>93</v>
      </c>
      <c r="BW43" s="161"/>
      <c r="BX43" s="161"/>
      <c r="BY43" s="161"/>
      <c r="BZ43" s="161"/>
      <c r="CA43" s="161"/>
      <c r="CB43" s="161"/>
      <c r="CC43" s="161"/>
      <c r="CD43" s="161" t="s">
        <v>93</v>
      </c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51"/>
      <c r="CP43" s="99"/>
    </row>
    <row r="44" spans="1:94" ht="12.75" customHeight="1">
      <c r="A44" s="165"/>
      <c r="B44" s="167"/>
      <c r="C44" s="183"/>
      <c r="D44" s="162" t="s">
        <v>25</v>
      </c>
      <c r="E44" s="162" t="s">
        <v>26</v>
      </c>
      <c r="F44" s="186" t="s">
        <v>110</v>
      </c>
      <c r="G44" s="187"/>
      <c r="H44" s="49"/>
      <c r="I44" s="192"/>
      <c r="J44" s="185"/>
      <c r="K44" s="52"/>
      <c r="L44" s="52"/>
      <c r="M44" s="169"/>
      <c r="N44" s="163"/>
      <c r="O44" s="162" t="s">
        <v>0</v>
      </c>
      <c r="P44" s="176" t="s">
        <v>1</v>
      </c>
      <c r="Q44" s="177"/>
      <c r="R44" s="177"/>
      <c r="S44" s="177"/>
      <c r="T44" s="178"/>
      <c r="U44" s="175"/>
      <c r="V44" s="151" t="s">
        <v>94</v>
      </c>
      <c r="W44" s="152"/>
      <c r="X44" s="152"/>
      <c r="Y44" s="152"/>
      <c r="Z44" s="152"/>
      <c r="AA44" s="153"/>
      <c r="AB44" s="151" t="s">
        <v>95</v>
      </c>
      <c r="AC44" s="152"/>
      <c r="AD44" s="152"/>
      <c r="AE44" s="152"/>
      <c r="AF44" s="152"/>
      <c r="AG44" s="153"/>
      <c r="AH44" s="151" t="s">
        <v>96</v>
      </c>
      <c r="AI44" s="152"/>
      <c r="AJ44" s="152"/>
      <c r="AK44" s="152"/>
      <c r="AL44" s="152"/>
      <c r="AM44" s="153" t="s">
        <v>97</v>
      </c>
      <c r="AN44" s="151" t="s">
        <v>97</v>
      </c>
      <c r="AO44" s="152"/>
      <c r="AP44" s="152"/>
      <c r="AQ44" s="152"/>
      <c r="AR44" s="152"/>
      <c r="AS44" s="153" t="s">
        <v>97</v>
      </c>
      <c r="AT44" s="151" t="s">
        <v>98</v>
      </c>
      <c r="AU44" s="152"/>
      <c r="AV44" s="152"/>
      <c r="AW44" s="152"/>
      <c r="AX44" s="152"/>
      <c r="AY44" s="153" t="s">
        <v>97</v>
      </c>
      <c r="AZ44" s="151" t="s">
        <v>99</v>
      </c>
      <c r="BA44" s="152"/>
      <c r="BB44" s="152"/>
      <c r="BC44" s="152"/>
      <c r="BD44" s="152"/>
      <c r="BE44" s="153" t="s">
        <v>97</v>
      </c>
      <c r="BF44" s="151" t="s">
        <v>100</v>
      </c>
      <c r="BG44" s="152"/>
      <c r="BH44" s="152"/>
      <c r="BI44" s="152"/>
      <c r="BJ44" s="152"/>
      <c r="BK44" s="153" t="s">
        <v>97</v>
      </c>
      <c r="BL44" s="151" t="s">
        <v>101</v>
      </c>
      <c r="BM44" s="152"/>
      <c r="BN44" s="152"/>
      <c r="BO44" s="152"/>
      <c r="BP44" s="152"/>
      <c r="BQ44" s="153" t="s">
        <v>97</v>
      </c>
      <c r="BR44" s="151" t="s">
        <v>102</v>
      </c>
      <c r="BS44" s="152"/>
      <c r="BT44" s="152"/>
      <c r="BU44" s="152"/>
      <c r="BV44" s="152"/>
      <c r="BW44" s="153" t="s">
        <v>97</v>
      </c>
      <c r="BX44" s="151" t="s">
        <v>103</v>
      </c>
      <c r="BY44" s="152"/>
      <c r="BZ44" s="152"/>
      <c r="CA44" s="152"/>
      <c r="CB44" s="152"/>
      <c r="CC44" s="153" t="s">
        <v>97</v>
      </c>
      <c r="CD44" s="151" t="s">
        <v>104</v>
      </c>
      <c r="CE44" s="152"/>
      <c r="CF44" s="152"/>
      <c r="CG44" s="152"/>
      <c r="CH44" s="152"/>
      <c r="CI44" s="153"/>
      <c r="CJ44" s="151" t="s">
        <v>105</v>
      </c>
      <c r="CK44" s="152"/>
      <c r="CL44" s="152"/>
      <c r="CM44" s="152"/>
      <c r="CN44" s="152"/>
      <c r="CO44" s="152"/>
      <c r="CP44" s="99"/>
    </row>
    <row r="45" spans="1:94" ht="12.75" customHeight="1">
      <c r="A45" s="165"/>
      <c r="B45" s="167"/>
      <c r="C45" s="183"/>
      <c r="D45" s="163"/>
      <c r="E45" s="163"/>
      <c r="F45" s="163" t="s">
        <v>108</v>
      </c>
      <c r="G45" s="175" t="s">
        <v>109</v>
      </c>
      <c r="H45" s="49"/>
      <c r="I45" s="192"/>
      <c r="J45" s="185"/>
      <c r="K45" s="52"/>
      <c r="L45" s="52"/>
      <c r="M45" s="169"/>
      <c r="N45" s="163"/>
      <c r="O45" s="163"/>
      <c r="P45" s="179"/>
      <c r="Q45" s="180"/>
      <c r="R45" s="180"/>
      <c r="S45" s="180"/>
      <c r="T45" s="181"/>
      <c r="U45" s="175"/>
      <c r="V45" s="151" t="s">
        <v>244</v>
      </c>
      <c r="W45" s="152"/>
      <c r="X45" s="152"/>
      <c r="Y45" s="152"/>
      <c r="Z45" s="152"/>
      <c r="AA45" s="153"/>
      <c r="AB45" s="151" t="s">
        <v>244</v>
      </c>
      <c r="AC45" s="152"/>
      <c r="AD45" s="152"/>
      <c r="AE45" s="152"/>
      <c r="AF45" s="152"/>
      <c r="AG45" s="153"/>
      <c r="AH45" s="151" t="s">
        <v>244</v>
      </c>
      <c r="AI45" s="152"/>
      <c r="AJ45" s="152"/>
      <c r="AK45" s="152"/>
      <c r="AL45" s="152"/>
      <c r="AM45" s="153"/>
      <c r="AN45" s="151" t="s">
        <v>244</v>
      </c>
      <c r="AO45" s="152"/>
      <c r="AP45" s="152"/>
      <c r="AQ45" s="152"/>
      <c r="AR45" s="152"/>
      <c r="AS45" s="153"/>
      <c r="AT45" s="151" t="s">
        <v>244</v>
      </c>
      <c r="AU45" s="152"/>
      <c r="AV45" s="152"/>
      <c r="AW45" s="152"/>
      <c r="AX45" s="152"/>
      <c r="AY45" s="153"/>
      <c r="AZ45" s="151" t="s">
        <v>244</v>
      </c>
      <c r="BA45" s="152"/>
      <c r="BB45" s="152"/>
      <c r="BC45" s="152"/>
      <c r="BD45" s="152"/>
      <c r="BE45" s="153"/>
      <c r="BF45" s="151" t="s">
        <v>244</v>
      </c>
      <c r="BG45" s="152"/>
      <c r="BH45" s="152"/>
      <c r="BI45" s="152"/>
      <c r="BJ45" s="152"/>
      <c r="BK45" s="153"/>
      <c r="BL45" s="151" t="s">
        <v>245</v>
      </c>
      <c r="BM45" s="152"/>
      <c r="BN45" s="152"/>
      <c r="BO45" s="152"/>
      <c r="BP45" s="152"/>
      <c r="BQ45" s="153"/>
      <c r="BR45" s="151"/>
      <c r="BS45" s="152"/>
      <c r="BT45" s="152"/>
      <c r="BU45" s="152"/>
      <c r="BV45" s="152"/>
      <c r="BW45" s="153"/>
      <c r="BX45" s="151"/>
      <c r="BY45" s="152"/>
      <c r="BZ45" s="152"/>
      <c r="CA45" s="152"/>
      <c r="CB45" s="152"/>
      <c r="CC45" s="153"/>
      <c r="CD45" s="151"/>
      <c r="CE45" s="152"/>
      <c r="CF45" s="152"/>
      <c r="CG45" s="152"/>
      <c r="CH45" s="152"/>
      <c r="CI45" s="153"/>
      <c r="CJ45" s="151"/>
      <c r="CK45" s="152"/>
      <c r="CL45" s="152"/>
      <c r="CM45" s="152"/>
      <c r="CN45" s="152"/>
      <c r="CO45" s="152"/>
      <c r="CP45" s="99"/>
    </row>
    <row r="46" spans="1:94" ht="12.75" customHeight="1">
      <c r="A46" s="165"/>
      <c r="B46" s="167"/>
      <c r="C46" s="183"/>
      <c r="D46" s="163"/>
      <c r="E46" s="163"/>
      <c r="F46" s="163"/>
      <c r="G46" s="175"/>
      <c r="H46" s="49"/>
      <c r="I46" s="192"/>
      <c r="J46" s="185"/>
      <c r="K46" s="52"/>
      <c r="L46" s="52"/>
      <c r="M46" s="169"/>
      <c r="N46" s="163"/>
      <c r="O46" s="163"/>
      <c r="P46" s="172" t="s">
        <v>119</v>
      </c>
      <c r="Q46" s="172" t="s">
        <v>120</v>
      </c>
      <c r="R46" s="172" t="s">
        <v>121</v>
      </c>
      <c r="S46" s="172"/>
      <c r="T46" s="172"/>
      <c r="U46" s="175"/>
      <c r="V46" s="154" t="s">
        <v>28</v>
      </c>
      <c r="W46" s="155"/>
      <c r="X46" s="155"/>
      <c r="Y46" s="155"/>
      <c r="Z46" s="156"/>
      <c r="AA46" s="162" t="s">
        <v>2</v>
      </c>
      <c r="AB46" s="154" t="s">
        <v>28</v>
      </c>
      <c r="AC46" s="155"/>
      <c r="AD46" s="155"/>
      <c r="AE46" s="155"/>
      <c r="AF46" s="156"/>
      <c r="AG46" s="162" t="s">
        <v>2</v>
      </c>
      <c r="AH46" s="154" t="s">
        <v>28</v>
      </c>
      <c r="AI46" s="155"/>
      <c r="AJ46" s="155"/>
      <c r="AK46" s="155"/>
      <c r="AL46" s="156"/>
      <c r="AM46" s="162" t="s">
        <v>2</v>
      </c>
      <c r="AN46" s="154" t="s">
        <v>28</v>
      </c>
      <c r="AO46" s="155"/>
      <c r="AP46" s="155"/>
      <c r="AQ46" s="155"/>
      <c r="AR46" s="156"/>
      <c r="AS46" s="162" t="s">
        <v>2</v>
      </c>
      <c r="AT46" s="154" t="s">
        <v>28</v>
      </c>
      <c r="AU46" s="155"/>
      <c r="AV46" s="155"/>
      <c r="AW46" s="155"/>
      <c r="AX46" s="156"/>
      <c r="AY46" s="162" t="s">
        <v>2</v>
      </c>
      <c r="AZ46" s="154" t="s">
        <v>28</v>
      </c>
      <c r="BA46" s="155"/>
      <c r="BB46" s="155"/>
      <c r="BC46" s="155"/>
      <c r="BD46" s="156"/>
      <c r="BE46" s="162" t="s">
        <v>2</v>
      </c>
      <c r="BF46" s="154" t="s">
        <v>28</v>
      </c>
      <c r="BG46" s="155"/>
      <c r="BH46" s="155"/>
      <c r="BI46" s="155"/>
      <c r="BJ46" s="156"/>
      <c r="BK46" s="162" t="s">
        <v>2</v>
      </c>
      <c r="BL46" s="154" t="s">
        <v>28</v>
      </c>
      <c r="BM46" s="155"/>
      <c r="BN46" s="155"/>
      <c r="BO46" s="155"/>
      <c r="BP46" s="156"/>
      <c r="BQ46" s="162" t="s">
        <v>2</v>
      </c>
      <c r="BR46" s="154" t="s">
        <v>28</v>
      </c>
      <c r="BS46" s="155"/>
      <c r="BT46" s="155"/>
      <c r="BU46" s="155"/>
      <c r="BV46" s="156"/>
      <c r="BW46" s="162" t="s">
        <v>2</v>
      </c>
      <c r="BX46" s="154" t="s">
        <v>28</v>
      </c>
      <c r="BY46" s="155"/>
      <c r="BZ46" s="155"/>
      <c r="CA46" s="155"/>
      <c r="CB46" s="156"/>
      <c r="CC46" s="162" t="s">
        <v>2</v>
      </c>
      <c r="CD46" s="154" t="s">
        <v>28</v>
      </c>
      <c r="CE46" s="155"/>
      <c r="CF46" s="155"/>
      <c r="CG46" s="155"/>
      <c r="CH46" s="156"/>
      <c r="CI46" s="157" t="s">
        <v>2</v>
      </c>
      <c r="CJ46" s="154" t="s">
        <v>28</v>
      </c>
      <c r="CK46" s="155"/>
      <c r="CL46" s="155"/>
      <c r="CM46" s="155"/>
      <c r="CN46" s="156"/>
      <c r="CO46" s="159" t="s">
        <v>2</v>
      </c>
      <c r="CP46" s="99"/>
    </row>
    <row r="47" spans="1:94" ht="12.75" customHeight="1" thickBot="1">
      <c r="A47" s="165"/>
      <c r="B47" s="167"/>
      <c r="C47" s="183"/>
      <c r="D47" s="163"/>
      <c r="E47" s="163"/>
      <c r="F47" s="163"/>
      <c r="G47" s="175"/>
      <c r="H47" s="49"/>
      <c r="I47" s="193"/>
      <c r="J47" s="185"/>
      <c r="K47" s="52"/>
      <c r="L47" s="52"/>
      <c r="M47" s="169"/>
      <c r="N47" s="163"/>
      <c r="O47" s="163"/>
      <c r="P47" s="173"/>
      <c r="Q47" s="173"/>
      <c r="R47" s="173"/>
      <c r="S47" s="173"/>
      <c r="T47" s="173"/>
      <c r="U47" s="175"/>
      <c r="V47" s="154" t="s">
        <v>1</v>
      </c>
      <c r="W47" s="155"/>
      <c r="X47" s="155"/>
      <c r="Y47" s="155"/>
      <c r="Z47" s="156"/>
      <c r="AA47" s="163"/>
      <c r="AB47" s="154" t="s">
        <v>1</v>
      </c>
      <c r="AC47" s="155"/>
      <c r="AD47" s="155"/>
      <c r="AE47" s="155"/>
      <c r="AF47" s="156"/>
      <c r="AG47" s="163"/>
      <c r="AH47" s="154" t="s">
        <v>1</v>
      </c>
      <c r="AI47" s="155"/>
      <c r="AJ47" s="155"/>
      <c r="AK47" s="155"/>
      <c r="AL47" s="156"/>
      <c r="AM47" s="163"/>
      <c r="AN47" s="154" t="s">
        <v>1</v>
      </c>
      <c r="AO47" s="155"/>
      <c r="AP47" s="155"/>
      <c r="AQ47" s="155"/>
      <c r="AR47" s="156"/>
      <c r="AS47" s="163"/>
      <c r="AT47" s="154" t="s">
        <v>1</v>
      </c>
      <c r="AU47" s="155"/>
      <c r="AV47" s="155"/>
      <c r="AW47" s="155"/>
      <c r="AX47" s="156"/>
      <c r="AY47" s="163"/>
      <c r="AZ47" s="154" t="s">
        <v>1</v>
      </c>
      <c r="BA47" s="155"/>
      <c r="BB47" s="155"/>
      <c r="BC47" s="155"/>
      <c r="BD47" s="156"/>
      <c r="BE47" s="163"/>
      <c r="BF47" s="154" t="s">
        <v>1</v>
      </c>
      <c r="BG47" s="155"/>
      <c r="BH47" s="155"/>
      <c r="BI47" s="155"/>
      <c r="BJ47" s="156"/>
      <c r="BK47" s="163"/>
      <c r="BL47" s="154" t="s">
        <v>1</v>
      </c>
      <c r="BM47" s="155"/>
      <c r="BN47" s="155"/>
      <c r="BO47" s="155"/>
      <c r="BP47" s="156"/>
      <c r="BQ47" s="163"/>
      <c r="BR47" s="154" t="s">
        <v>1</v>
      </c>
      <c r="BS47" s="155"/>
      <c r="BT47" s="155"/>
      <c r="BU47" s="155"/>
      <c r="BV47" s="156"/>
      <c r="BW47" s="163"/>
      <c r="BX47" s="154" t="s">
        <v>1</v>
      </c>
      <c r="BY47" s="155"/>
      <c r="BZ47" s="155"/>
      <c r="CA47" s="155"/>
      <c r="CB47" s="156"/>
      <c r="CC47" s="163"/>
      <c r="CD47" s="154" t="s">
        <v>1</v>
      </c>
      <c r="CE47" s="155"/>
      <c r="CF47" s="155"/>
      <c r="CG47" s="155"/>
      <c r="CH47" s="156"/>
      <c r="CI47" s="158"/>
      <c r="CJ47" s="154" t="s">
        <v>1</v>
      </c>
      <c r="CK47" s="155"/>
      <c r="CL47" s="155"/>
      <c r="CM47" s="155"/>
      <c r="CN47" s="156"/>
      <c r="CO47" s="160"/>
      <c r="CP47" s="99"/>
    </row>
    <row r="48" spans="1:94" ht="66.75" customHeight="1" thickBot="1">
      <c r="A48" s="165"/>
      <c r="B48" s="167"/>
      <c r="C48" s="183"/>
      <c r="D48" s="163"/>
      <c r="E48" s="163"/>
      <c r="F48" s="163"/>
      <c r="G48" s="175"/>
      <c r="H48" s="49"/>
      <c r="I48" s="68"/>
      <c r="J48" s="185"/>
      <c r="K48" s="69"/>
      <c r="L48" s="69"/>
      <c r="M48" s="169"/>
      <c r="N48" s="163"/>
      <c r="O48" s="163"/>
      <c r="P48" s="173"/>
      <c r="Q48" s="173"/>
      <c r="R48" s="173"/>
      <c r="S48" s="173"/>
      <c r="T48" s="173"/>
      <c r="U48" s="175"/>
      <c r="V48" s="64" t="s">
        <v>119</v>
      </c>
      <c r="W48" s="64" t="s">
        <v>120</v>
      </c>
      <c r="X48" s="64" t="s">
        <v>121</v>
      </c>
      <c r="Y48" s="64"/>
      <c r="Z48" s="64"/>
      <c r="AA48" s="163"/>
      <c r="AB48" s="65" t="s">
        <v>119</v>
      </c>
      <c r="AC48" s="65" t="s">
        <v>120</v>
      </c>
      <c r="AD48" s="65" t="s">
        <v>121</v>
      </c>
      <c r="AE48" s="65"/>
      <c r="AF48" s="65"/>
      <c r="AG48" s="163"/>
      <c r="AH48" s="64" t="s">
        <v>119</v>
      </c>
      <c r="AI48" s="64" t="s">
        <v>120</v>
      </c>
      <c r="AJ48" s="64" t="s">
        <v>121</v>
      </c>
      <c r="AK48" s="64"/>
      <c r="AL48" s="64"/>
      <c r="AM48" s="163"/>
      <c r="AN48" s="65" t="s">
        <v>119</v>
      </c>
      <c r="AO48" s="65" t="s">
        <v>120</v>
      </c>
      <c r="AP48" s="65" t="s">
        <v>121</v>
      </c>
      <c r="AQ48" s="65"/>
      <c r="AR48" s="65"/>
      <c r="AS48" s="163"/>
      <c r="AT48" s="64" t="s">
        <v>119</v>
      </c>
      <c r="AU48" s="64" t="s">
        <v>120</v>
      </c>
      <c r="AV48" s="64" t="s">
        <v>121</v>
      </c>
      <c r="AW48" s="64"/>
      <c r="AX48" s="64"/>
      <c r="AY48" s="163"/>
      <c r="AZ48" s="65" t="s">
        <v>119</v>
      </c>
      <c r="BA48" s="65" t="s">
        <v>120</v>
      </c>
      <c r="BB48" s="65" t="s">
        <v>121</v>
      </c>
      <c r="BC48" s="65"/>
      <c r="BD48" s="65"/>
      <c r="BE48" s="163"/>
      <c r="BF48" s="64" t="s">
        <v>119</v>
      </c>
      <c r="BG48" s="64" t="s">
        <v>120</v>
      </c>
      <c r="BH48" s="64" t="s">
        <v>121</v>
      </c>
      <c r="BI48" s="64"/>
      <c r="BJ48" s="64"/>
      <c r="BK48" s="163"/>
      <c r="BL48" s="65" t="s">
        <v>119</v>
      </c>
      <c r="BM48" s="65" t="s">
        <v>120</v>
      </c>
      <c r="BN48" s="65" t="s">
        <v>121</v>
      </c>
      <c r="BO48" s="65"/>
      <c r="BP48" s="65"/>
      <c r="BQ48" s="163"/>
      <c r="BR48" s="64" t="s">
        <v>119</v>
      </c>
      <c r="BS48" s="64" t="s">
        <v>120</v>
      </c>
      <c r="BT48" s="64" t="s">
        <v>121</v>
      </c>
      <c r="BU48" s="64"/>
      <c r="BV48" s="64"/>
      <c r="BW48" s="163"/>
      <c r="BX48" s="65" t="s">
        <v>119</v>
      </c>
      <c r="BY48" s="65" t="s">
        <v>120</v>
      </c>
      <c r="BZ48" s="65" t="s">
        <v>121</v>
      </c>
      <c r="CA48" s="65"/>
      <c r="CB48" s="65"/>
      <c r="CC48" s="163"/>
      <c r="CD48" s="64" t="s">
        <v>119</v>
      </c>
      <c r="CE48" s="64" t="s">
        <v>120</v>
      </c>
      <c r="CF48" s="64" t="s">
        <v>121</v>
      </c>
      <c r="CG48" s="64"/>
      <c r="CH48" s="64"/>
      <c r="CI48" s="158"/>
      <c r="CJ48" s="65"/>
      <c r="CK48" s="65" t="s">
        <v>119</v>
      </c>
      <c r="CL48" s="65" t="s">
        <v>120</v>
      </c>
      <c r="CM48" s="65" t="s">
        <v>121</v>
      </c>
      <c r="CN48" s="65"/>
      <c r="CO48" s="160"/>
      <c r="CP48" s="99"/>
    </row>
    <row r="49" spans="1:94" s="67" customFormat="1" ht="12.75" customHeight="1">
      <c r="A49" s="194" t="s">
        <v>122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6"/>
      <c r="CP49" s="100"/>
    </row>
    <row r="50" spans="1:94" s="70" customFormat="1" ht="12.75">
      <c r="A50" s="197" t="s">
        <v>123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71"/>
      <c r="CG50" s="71"/>
      <c r="CH50" s="71"/>
      <c r="CI50" s="71"/>
      <c r="CJ50" s="71"/>
      <c r="CK50" s="71"/>
      <c r="CL50" s="71"/>
      <c r="CM50" s="71"/>
      <c r="CN50" s="71"/>
      <c r="CO50" s="106"/>
      <c r="CP50" s="101"/>
    </row>
    <row r="51" spans="1:94" ht="12">
      <c r="A51" s="96" t="s">
        <v>124</v>
      </c>
      <c r="B51" s="72" t="s">
        <v>126</v>
      </c>
      <c r="C51" s="73" t="s">
        <v>125</v>
      </c>
      <c r="D51" s="74"/>
      <c r="E51" s="74">
        <v>1</v>
      </c>
      <c r="F51" s="74"/>
      <c r="G51" s="74"/>
      <c r="H51" s="74"/>
      <c r="I51" s="74"/>
      <c r="J51" s="74"/>
      <c r="K51" s="74"/>
      <c r="L51" s="74"/>
      <c r="M51" s="74">
        <v>3</v>
      </c>
      <c r="N51" s="74">
        <f>V51+W51+AA51</f>
        <v>90</v>
      </c>
      <c r="O51" s="74">
        <f>V51+W51</f>
        <v>36</v>
      </c>
      <c r="P51" s="74">
        <v>18</v>
      </c>
      <c r="Q51" s="74">
        <v>18</v>
      </c>
      <c r="R51" s="74"/>
      <c r="S51" s="74"/>
      <c r="T51" s="74"/>
      <c r="U51" s="74">
        <v>54</v>
      </c>
      <c r="V51" s="74">
        <v>18</v>
      </c>
      <c r="W51" s="74">
        <v>18</v>
      </c>
      <c r="X51" s="74"/>
      <c r="Y51" s="74"/>
      <c r="Z51" s="74"/>
      <c r="AA51" s="75">
        <v>54</v>
      </c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66"/>
      <c r="CP51" s="99"/>
    </row>
    <row r="52" spans="1:94" ht="12">
      <c r="A52" s="96" t="s">
        <v>127</v>
      </c>
      <c r="B52" s="72" t="s">
        <v>128</v>
      </c>
      <c r="C52" s="73" t="s">
        <v>125</v>
      </c>
      <c r="D52" s="74"/>
      <c r="E52" s="74">
        <v>2</v>
      </c>
      <c r="F52" s="74"/>
      <c r="G52" s="74"/>
      <c r="H52" s="74"/>
      <c r="I52" s="74"/>
      <c r="J52" s="74"/>
      <c r="K52" s="74"/>
      <c r="L52" s="74"/>
      <c r="M52" s="74">
        <v>3</v>
      </c>
      <c r="N52" s="74">
        <f>AB52+AC52+AG52</f>
        <v>90</v>
      </c>
      <c r="O52" s="74">
        <f>AB52+AC52</f>
        <v>36</v>
      </c>
      <c r="P52" s="74">
        <v>18</v>
      </c>
      <c r="Q52" s="74">
        <v>18</v>
      </c>
      <c r="R52" s="74"/>
      <c r="S52" s="74"/>
      <c r="T52" s="74"/>
      <c r="U52" s="74">
        <v>54</v>
      </c>
      <c r="V52" s="74"/>
      <c r="W52" s="74"/>
      <c r="X52" s="74"/>
      <c r="Y52" s="74"/>
      <c r="Z52" s="74"/>
      <c r="AA52" s="75"/>
      <c r="AB52" s="75">
        <v>18</v>
      </c>
      <c r="AC52" s="75">
        <v>18</v>
      </c>
      <c r="AD52" s="75"/>
      <c r="AE52" s="75"/>
      <c r="AF52" s="75"/>
      <c r="AG52" s="75">
        <v>54</v>
      </c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66"/>
      <c r="CP52" s="99"/>
    </row>
    <row r="53" spans="1:94" ht="24">
      <c r="A53" s="96" t="s">
        <v>129</v>
      </c>
      <c r="B53" s="72" t="s">
        <v>131</v>
      </c>
      <c r="C53" s="73" t="s">
        <v>130</v>
      </c>
      <c r="D53" s="74">
        <v>1</v>
      </c>
      <c r="E53" s="74"/>
      <c r="F53" s="74"/>
      <c r="G53" s="74"/>
      <c r="H53" s="74"/>
      <c r="I53" s="74"/>
      <c r="J53" s="74"/>
      <c r="K53" s="74"/>
      <c r="L53" s="74"/>
      <c r="M53" s="74">
        <v>3</v>
      </c>
      <c r="N53" s="74">
        <f>V53+W53+AA53</f>
        <v>90</v>
      </c>
      <c r="O53" s="74">
        <f>V53+W53</f>
        <v>36</v>
      </c>
      <c r="P53" s="74">
        <v>18</v>
      </c>
      <c r="Q53" s="74">
        <v>18</v>
      </c>
      <c r="R53" s="74"/>
      <c r="S53" s="74"/>
      <c r="T53" s="74"/>
      <c r="U53" s="74">
        <v>54</v>
      </c>
      <c r="V53" s="74">
        <v>18</v>
      </c>
      <c r="W53" s="74">
        <v>18</v>
      </c>
      <c r="X53" s="74"/>
      <c r="Y53" s="74"/>
      <c r="Z53" s="74"/>
      <c r="AA53" s="75">
        <v>54</v>
      </c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66"/>
      <c r="CP53" s="99"/>
    </row>
    <row r="54" spans="1:94" ht="12">
      <c r="A54" s="96" t="s">
        <v>132</v>
      </c>
      <c r="B54" s="72" t="s">
        <v>133</v>
      </c>
      <c r="C54" s="73" t="s">
        <v>125</v>
      </c>
      <c r="D54" s="74">
        <v>2</v>
      </c>
      <c r="E54" s="74"/>
      <c r="F54" s="74"/>
      <c r="G54" s="74"/>
      <c r="H54" s="74"/>
      <c r="I54" s="74"/>
      <c r="J54" s="74"/>
      <c r="K54" s="74"/>
      <c r="L54" s="74"/>
      <c r="M54" s="74">
        <v>3</v>
      </c>
      <c r="N54" s="74">
        <f>AB54+AC54+AG54</f>
        <v>90</v>
      </c>
      <c r="O54" s="74">
        <f>AB54+AC54</f>
        <v>36</v>
      </c>
      <c r="P54" s="74">
        <v>18</v>
      </c>
      <c r="Q54" s="74">
        <v>18</v>
      </c>
      <c r="R54" s="74"/>
      <c r="S54" s="74"/>
      <c r="T54" s="74"/>
      <c r="U54" s="74">
        <v>54</v>
      </c>
      <c r="V54" s="74"/>
      <c r="W54" s="74"/>
      <c r="X54" s="74"/>
      <c r="Y54" s="74"/>
      <c r="Z54" s="74"/>
      <c r="AA54" s="75"/>
      <c r="AB54" s="75">
        <v>18</v>
      </c>
      <c r="AC54" s="75">
        <v>18</v>
      </c>
      <c r="AD54" s="75"/>
      <c r="AE54" s="75"/>
      <c r="AF54" s="75"/>
      <c r="AG54" s="75">
        <v>54</v>
      </c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66"/>
      <c r="CP54" s="99"/>
    </row>
    <row r="55" spans="1:94" ht="12">
      <c r="A55" s="96" t="s">
        <v>134</v>
      </c>
      <c r="B55" s="72" t="s">
        <v>206</v>
      </c>
      <c r="C55" s="73" t="s">
        <v>146</v>
      </c>
      <c r="D55" s="74">
        <v>1.2</v>
      </c>
      <c r="E55" s="74"/>
      <c r="F55" s="74"/>
      <c r="G55" s="74"/>
      <c r="H55" s="74"/>
      <c r="I55" s="74"/>
      <c r="J55" s="115">
        <v>4</v>
      </c>
      <c r="K55" s="115"/>
      <c r="L55" s="115"/>
      <c r="M55" s="115">
        <v>8</v>
      </c>
      <c r="N55" s="115">
        <f>V55+W55+AA55+AB55+AC55+AG55</f>
        <v>240</v>
      </c>
      <c r="O55" s="115">
        <f>V55+W55+AB55+AC55</f>
        <v>108</v>
      </c>
      <c r="P55" s="115">
        <f>V55+AB55</f>
        <v>36</v>
      </c>
      <c r="Q55" s="115">
        <f>W55+AC55</f>
        <v>72</v>
      </c>
      <c r="R55" s="115"/>
      <c r="S55" s="115"/>
      <c r="T55" s="115"/>
      <c r="U55" s="115">
        <f>AA55+AG55</f>
        <v>132</v>
      </c>
      <c r="V55" s="115">
        <v>18</v>
      </c>
      <c r="W55" s="115">
        <v>36</v>
      </c>
      <c r="X55" s="115"/>
      <c r="Y55" s="115"/>
      <c r="Z55" s="115"/>
      <c r="AA55" s="115">
        <v>66</v>
      </c>
      <c r="AB55" s="115">
        <v>18</v>
      </c>
      <c r="AC55" s="115">
        <v>36</v>
      </c>
      <c r="AD55" s="115"/>
      <c r="AE55" s="115"/>
      <c r="AF55" s="115"/>
      <c r="AG55" s="115">
        <v>66</v>
      </c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66"/>
      <c r="CP55" s="99"/>
    </row>
    <row r="56" spans="1:94" ht="12">
      <c r="A56" s="96" t="s">
        <v>135</v>
      </c>
      <c r="B56" s="72" t="s">
        <v>137</v>
      </c>
      <c r="C56" s="73" t="s">
        <v>136</v>
      </c>
      <c r="D56" s="74"/>
      <c r="E56" s="74">
        <v>2</v>
      </c>
      <c r="F56" s="74"/>
      <c r="G56" s="74"/>
      <c r="H56" s="74"/>
      <c r="I56" s="74"/>
      <c r="J56" s="74"/>
      <c r="K56" s="74"/>
      <c r="L56" s="74"/>
      <c r="M56" s="74">
        <v>3</v>
      </c>
      <c r="N56" s="74">
        <f>AB56+AD56+AG56</f>
        <v>90</v>
      </c>
      <c r="O56" s="74">
        <f>AB56+AD56</f>
        <v>36</v>
      </c>
      <c r="P56" s="74">
        <v>18</v>
      </c>
      <c r="Q56" s="74"/>
      <c r="R56" s="74">
        <v>18</v>
      </c>
      <c r="S56" s="74"/>
      <c r="T56" s="74"/>
      <c r="U56" s="74">
        <v>54</v>
      </c>
      <c r="V56" s="74"/>
      <c r="W56" s="74"/>
      <c r="X56" s="74"/>
      <c r="Y56" s="74"/>
      <c r="Z56" s="74"/>
      <c r="AA56" s="75"/>
      <c r="AB56" s="75">
        <v>18</v>
      </c>
      <c r="AC56" s="75"/>
      <c r="AD56" s="75">
        <v>18</v>
      </c>
      <c r="AE56" s="75"/>
      <c r="AF56" s="75"/>
      <c r="AG56" s="75">
        <v>54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66"/>
      <c r="CP56" s="99"/>
    </row>
    <row r="57" spans="1:94" ht="12">
      <c r="A57" s="96" t="s">
        <v>138</v>
      </c>
      <c r="B57" s="72" t="s">
        <v>293</v>
      </c>
      <c r="C57" s="83" t="s">
        <v>146</v>
      </c>
      <c r="D57" s="75">
        <v>5</v>
      </c>
      <c r="E57" s="75"/>
      <c r="F57" s="75"/>
      <c r="G57" s="75"/>
      <c r="H57" s="75"/>
      <c r="I57" s="75"/>
      <c r="J57" s="75"/>
      <c r="K57" s="75"/>
      <c r="L57" s="75"/>
      <c r="M57" s="75">
        <v>3</v>
      </c>
      <c r="N57" s="75">
        <f>AT57+AU57+AY57</f>
        <v>90</v>
      </c>
      <c r="O57" s="75">
        <f>AT57+AU57</f>
        <v>36</v>
      </c>
      <c r="P57" s="75">
        <v>18</v>
      </c>
      <c r="Q57" s="75">
        <v>18</v>
      </c>
      <c r="R57" s="75"/>
      <c r="S57" s="75"/>
      <c r="T57" s="75"/>
      <c r="U57" s="75">
        <v>54</v>
      </c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>
        <v>18</v>
      </c>
      <c r="AU57" s="75">
        <v>18</v>
      </c>
      <c r="AV57" s="75"/>
      <c r="AW57" s="75"/>
      <c r="AX57" s="75"/>
      <c r="AY57" s="75">
        <v>54</v>
      </c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66"/>
      <c r="CP57" s="99"/>
    </row>
    <row r="58" spans="1:94" ht="24">
      <c r="A58" s="96" t="s">
        <v>139</v>
      </c>
      <c r="B58" s="82" t="s">
        <v>203</v>
      </c>
      <c r="C58" s="83" t="s">
        <v>202</v>
      </c>
      <c r="D58" s="75">
        <v>4</v>
      </c>
      <c r="E58" s="75"/>
      <c r="F58" s="75"/>
      <c r="G58" s="75"/>
      <c r="H58" s="75"/>
      <c r="I58" s="75"/>
      <c r="J58" s="75">
        <v>2</v>
      </c>
      <c r="K58" s="75"/>
      <c r="L58" s="75"/>
      <c r="M58" s="75">
        <v>3</v>
      </c>
      <c r="N58" s="75">
        <f>AN58+AO58+AS58</f>
        <v>90</v>
      </c>
      <c r="O58" s="75">
        <f>AN58+AO58</f>
        <v>36</v>
      </c>
      <c r="P58" s="75">
        <v>18</v>
      </c>
      <c r="Q58" s="75">
        <v>18</v>
      </c>
      <c r="R58" s="75"/>
      <c r="S58" s="75"/>
      <c r="T58" s="75"/>
      <c r="U58" s="75">
        <v>54</v>
      </c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>
        <v>18</v>
      </c>
      <c r="AO58" s="75">
        <v>18</v>
      </c>
      <c r="AP58" s="75"/>
      <c r="AQ58" s="75"/>
      <c r="AR58" s="75"/>
      <c r="AS58" s="75">
        <v>54</v>
      </c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66"/>
      <c r="CP58" s="99"/>
    </row>
    <row r="59" spans="1:94" ht="12.75" thickBot="1">
      <c r="A59" s="96" t="s">
        <v>294</v>
      </c>
      <c r="B59" s="72" t="s">
        <v>141</v>
      </c>
      <c r="C59" s="73" t="s">
        <v>140</v>
      </c>
      <c r="D59" s="74"/>
      <c r="E59" s="74" t="s">
        <v>142</v>
      </c>
      <c r="F59" s="74"/>
      <c r="G59" s="74"/>
      <c r="H59" s="74"/>
      <c r="I59" s="74"/>
      <c r="J59" s="74"/>
      <c r="K59" s="74"/>
      <c r="L59" s="74"/>
      <c r="M59" s="74"/>
      <c r="N59" s="74">
        <v>428</v>
      </c>
      <c r="O59" s="74">
        <v>144</v>
      </c>
      <c r="P59" s="74"/>
      <c r="Q59" s="74">
        <v>144</v>
      </c>
      <c r="R59" s="74"/>
      <c r="S59" s="74"/>
      <c r="T59" s="74"/>
      <c r="U59" s="74">
        <v>284</v>
      </c>
      <c r="V59" s="74"/>
      <c r="W59" s="74">
        <v>36</v>
      </c>
      <c r="X59" s="74"/>
      <c r="Y59" s="74"/>
      <c r="Z59" s="74"/>
      <c r="AA59" s="75">
        <v>36</v>
      </c>
      <c r="AB59" s="75"/>
      <c r="AC59" s="75">
        <v>36</v>
      </c>
      <c r="AD59" s="75"/>
      <c r="AE59" s="75"/>
      <c r="AF59" s="75"/>
      <c r="AG59" s="75">
        <v>36</v>
      </c>
      <c r="AH59" s="75"/>
      <c r="AI59" s="75">
        <v>36</v>
      </c>
      <c r="AL59" s="75"/>
      <c r="AM59" s="75"/>
      <c r="AN59" s="75"/>
      <c r="AO59" s="75">
        <v>36</v>
      </c>
      <c r="AP59" s="75"/>
      <c r="AQ59" s="75">
        <v>36</v>
      </c>
      <c r="AR59" s="75"/>
      <c r="AS59" s="75"/>
      <c r="AT59" s="75"/>
      <c r="AU59" s="75">
        <v>36</v>
      </c>
      <c r="AV59" s="75"/>
      <c r="AW59" s="75"/>
      <c r="AX59" s="75"/>
      <c r="AY59" s="75">
        <v>36</v>
      </c>
      <c r="AZ59" s="75"/>
      <c r="BA59" s="75"/>
      <c r="BB59" s="75"/>
      <c r="BC59" s="75"/>
      <c r="BD59" s="75"/>
      <c r="BE59" s="75">
        <v>36</v>
      </c>
      <c r="BF59" s="75"/>
      <c r="BG59" s="75"/>
      <c r="BH59" s="75"/>
      <c r="BI59" s="75"/>
      <c r="BJ59" s="75"/>
      <c r="BK59" s="75">
        <v>36</v>
      </c>
      <c r="BL59" s="75"/>
      <c r="BM59" s="75"/>
      <c r="BN59" s="75"/>
      <c r="BO59" s="75"/>
      <c r="BP59" s="75"/>
      <c r="BQ59" s="75">
        <v>32</v>
      </c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66"/>
      <c r="CP59" s="99"/>
    </row>
    <row r="60" spans="1:94" ht="12.75" thickBot="1">
      <c r="A60" s="76" t="s">
        <v>143</v>
      </c>
      <c r="B60" s="77"/>
      <c r="C60" s="78"/>
      <c r="D60" s="79">
        <v>6</v>
      </c>
      <c r="E60" s="79">
        <v>3</v>
      </c>
      <c r="F60" s="79"/>
      <c r="G60" s="79"/>
      <c r="H60" s="79"/>
      <c r="I60" s="79"/>
      <c r="J60" s="79">
        <f>J51+J52+J53+J54+J55+J56+J57+J58</f>
        <v>6</v>
      </c>
      <c r="K60" s="79"/>
      <c r="L60" s="79"/>
      <c r="M60" s="79">
        <f>SUM(M51:M58)</f>
        <v>29</v>
      </c>
      <c r="N60" s="79">
        <f aca="true" t="shared" si="0" ref="N60:BQ60">SUM(N51:N58)</f>
        <v>870</v>
      </c>
      <c r="O60" s="79">
        <f t="shared" si="0"/>
        <v>360</v>
      </c>
      <c r="P60" s="79">
        <f t="shared" si="0"/>
        <v>162</v>
      </c>
      <c r="Q60" s="79">
        <f t="shared" si="0"/>
        <v>180</v>
      </c>
      <c r="R60" s="79">
        <f t="shared" si="0"/>
        <v>18</v>
      </c>
      <c r="S60" s="79">
        <f t="shared" si="0"/>
        <v>0</v>
      </c>
      <c r="T60" s="79">
        <f t="shared" si="0"/>
        <v>0</v>
      </c>
      <c r="U60" s="79">
        <f t="shared" si="0"/>
        <v>510</v>
      </c>
      <c r="V60" s="79">
        <f t="shared" si="0"/>
        <v>54</v>
      </c>
      <c r="W60" s="79">
        <f t="shared" si="0"/>
        <v>72</v>
      </c>
      <c r="X60" s="79">
        <f t="shared" si="0"/>
        <v>0</v>
      </c>
      <c r="Y60" s="79">
        <f t="shared" si="0"/>
        <v>0</v>
      </c>
      <c r="Z60" s="79">
        <f t="shared" si="0"/>
        <v>0</v>
      </c>
      <c r="AA60" s="79">
        <f t="shared" si="0"/>
        <v>174</v>
      </c>
      <c r="AB60" s="79">
        <f t="shared" si="0"/>
        <v>72</v>
      </c>
      <c r="AC60" s="79">
        <f t="shared" si="0"/>
        <v>72</v>
      </c>
      <c r="AD60" s="79">
        <f t="shared" si="0"/>
        <v>18</v>
      </c>
      <c r="AE60" s="79">
        <f t="shared" si="0"/>
        <v>0</v>
      </c>
      <c r="AF60" s="79">
        <f t="shared" si="0"/>
        <v>0</v>
      </c>
      <c r="AG60" s="79">
        <f t="shared" si="0"/>
        <v>228</v>
      </c>
      <c r="AH60" s="79">
        <f t="shared" si="0"/>
        <v>0</v>
      </c>
      <c r="AI60" s="79">
        <f t="shared" si="0"/>
        <v>0</v>
      </c>
      <c r="AJ60" s="79">
        <f t="shared" si="0"/>
        <v>0</v>
      </c>
      <c r="AK60" s="79">
        <f t="shared" si="0"/>
        <v>0</v>
      </c>
      <c r="AL60" s="79">
        <f t="shared" si="0"/>
        <v>0</v>
      </c>
      <c r="AM60" s="79">
        <f t="shared" si="0"/>
        <v>0</v>
      </c>
      <c r="AN60" s="79">
        <f t="shared" si="0"/>
        <v>18</v>
      </c>
      <c r="AO60" s="79">
        <f t="shared" si="0"/>
        <v>18</v>
      </c>
      <c r="AP60" s="79">
        <f t="shared" si="0"/>
        <v>0</v>
      </c>
      <c r="AQ60" s="79">
        <f t="shared" si="0"/>
        <v>0</v>
      </c>
      <c r="AR60" s="79">
        <f t="shared" si="0"/>
        <v>0</v>
      </c>
      <c r="AS60" s="79">
        <f t="shared" si="0"/>
        <v>54</v>
      </c>
      <c r="AT60" s="79">
        <f t="shared" si="0"/>
        <v>18</v>
      </c>
      <c r="AU60" s="79">
        <f t="shared" si="0"/>
        <v>18</v>
      </c>
      <c r="AV60" s="79">
        <f t="shared" si="0"/>
        <v>0</v>
      </c>
      <c r="AW60" s="79">
        <f t="shared" si="0"/>
        <v>0</v>
      </c>
      <c r="AX60" s="79">
        <f t="shared" si="0"/>
        <v>0</v>
      </c>
      <c r="AY60" s="79">
        <f t="shared" si="0"/>
        <v>54</v>
      </c>
      <c r="AZ60" s="79">
        <f t="shared" si="0"/>
        <v>0</v>
      </c>
      <c r="BA60" s="79">
        <f t="shared" si="0"/>
        <v>0</v>
      </c>
      <c r="BB60" s="79">
        <f t="shared" si="0"/>
        <v>0</v>
      </c>
      <c r="BC60" s="79">
        <f t="shared" si="0"/>
        <v>0</v>
      </c>
      <c r="BD60" s="79">
        <f t="shared" si="0"/>
        <v>0</v>
      </c>
      <c r="BE60" s="79">
        <f t="shared" si="0"/>
        <v>0</v>
      </c>
      <c r="BF60" s="79">
        <f t="shared" si="0"/>
        <v>0</v>
      </c>
      <c r="BG60" s="79">
        <f t="shared" si="0"/>
        <v>0</v>
      </c>
      <c r="BH60" s="79">
        <f t="shared" si="0"/>
        <v>0</v>
      </c>
      <c r="BI60" s="79">
        <f t="shared" si="0"/>
        <v>0</v>
      </c>
      <c r="BJ60" s="79">
        <f t="shared" si="0"/>
        <v>0</v>
      </c>
      <c r="BK60" s="79">
        <f t="shared" si="0"/>
        <v>0</v>
      </c>
      <c r="BL60" s="79">
        <f t="shared" si="0"/>
        <v>0</v>
      </c>
      <c r="BM60" s="79">
        <f t="shared" si="0"/>
        <v>0</v>
      </c>
      <c r="BN60" s="79">
        <f t="shared" si="0"/>
        <v>0</v>
      </c>
      <c r="BO60" s="79">
        <f t="shared" si="0"/>
        <v>0</v>
      </c>
      <c r="BP60" s="79">
        <f t="shared" si="0"/>
        <v>0</v>
      </c>
      <c r="BQ60" s="79">
        <f t="shared" si="0"/>
        <v>0</v>
      </c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68"/>
      <c r="CP60" s="99"/>
    </row>
    <row r="61" spans="1:94" s="70" customFormat="1" ht="12.75">
      <c r="A61" s="199" t="s">
        <v>144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81"/>
      <c r="CG61" s="81"/>
      <c r="CH61" s="81"/>
      <c r="CI61" s="81"/>
      <c r="CJ61" s="81"/>
      <c r="CK61" s="81"/>
      <c r="CL61" s="81"/>
      <c r="CM61" s="81"/>
      <c r="CN61" s="81"/>
      <c r="CO61" s="107"/>
      <c r="CP61" s="101"/>
    </row>
    <row r="62" spans="1:94" ht="12">
      <c r="A62" s="97" t="s">
        <v>145</v>
      </c>
      <c r="B62" s="82" t="s">
        <v>147</v>
      </c>
      <c r="C62" s="83" t="s">
        <v>146</v>
      </c>
      <c r="D62" s="75"/>
      <c r="E62" s="75">
        <v>8</v>
      </c>
      <c r="F62" s="75"/>
      <c r="G62" s="75"/>
      <c r="H62" s="75"/>
      <c r="I62" s="75"/>
      <c r="J62" s="75"/>
      <c r="K62" s="75"/>
      <c r="L62" s="75"/>
      <c r="M62" s="75">
        <v>3</v>
      </c>
      <c r="N62" s="75">
        <v>90</v>
      </c>
      <c r="O62" s="75"/>
      <c r="P62" s="75"/>
      <c r="Q62" s="75"/>
      <c r="R62" s="75"/>
      <c r="S62" s="75"/>
      <c r="T62" s="75"/>
      <c r="U62" s="75">
        <v>90</v>
      </c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>
        <v>90</v>
      </c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66"/>
      <c r="CP62" s="99"/>
    </row>
    <row r="63" spans="1:94" ht="12">
      <c r="A63" s="97" t="s">
        <v>300</v>
      </c>
      <c r="B63" s="82" t="s">
        <v>149</v>
      </c>
      <c r="C63" s="83" t="s">
        <v>146</v>
      </c>
      <c r="D63" s="75"/>
      <c r="E63" s="75" t="s">
        <v>150</v>
      </c>
      <c r="F63" s="75"/>
      <c r="G63" s="75"/>
      <c r="H63" s="75"/>
      <c r="I63" s="75"/>
      <c r="J63" s="75"/>
      <c r="K63" s="75"/>
      <c r="L63" s="75"/>
      <c r="M63" s="75">
        <f>N63/30</f>
        <v>18</v>
      </c>
      <c r="N63" s="75">
        <f>W63+AA63+AC63+AG63+AI63+AM63+AO63+AS63+AU63+AY63+BA63+BE63</f>
        <v>540</v>
      </c>
      <c r="O63" s="75">
        <f>W63+AC63+AI63+AO63+AU63+BA63</f>
        <v>216</v>
      </c>
      <c r="P63" s="75"/>
      <c r="Q63" s="75">
        <f>W63+AC63+AI63+AO63+AU63+BA63</f>
        <v>216</v>
      </c>
      <c r="R63" s="75"/>
      <c r="S63" s="75"/>
      <c r="T63" s="75"/>
      <c r="U63" s="75">
        <f>AA63+AG63+AM63+AS63+AY63+BE63</f>
        <v>324</v>
      </c>
      <c r="V63" s="75"/>
      <c r="W63" s="75">
        <v>36</v>
      </c>
      <c r="X63" s="75"/>
      <c r="Y63" s="75"/>
      <c r="Z63" s="75"/>
      <c r="AA63" s="75">
        <v>54</v>
      </c>
      <c r="AB63" s="75"/>
      <c r="AC63" s="75">
        <v>36</v>
      </c>
      <c r="AD63" s="75"/>
      <c r="AE63" s="75"/>
      <c r="AF63" s="75"/>
      <c r="AG63" s="75">
        <v>54</v>
      </c>
      <c r="AH63" s="75"/>
      <c r="AI63" s="75">
        <v>36</v>
      </c>
      <c r="AJ63" s="75"/>
      <c r="AK63" s="75"/>
      <c r="AL63" s="75"/>
      <c r="AM63" s="75">
        <v>54</v>
      </c>
      <c r="AN63" s="75"/>
      <c r="AO63" s="75">
        <v>36</v>
      </c>
      <c r="AP63" s="75"/>
      <c r="AQ63" s="75"/>
      <c r="AR63" s="75"/>
      <c r="AS63" s="75">
        <v>54</v>
      </c>
      <c r="AT63" s="75"/>
      <c r="AU63" s="75">
        <v>36</v>
      </c>
      <c r="AV63" s="75"/>
      <c r="AW63" s="75"/>
      <c r="AX63" s="75"/>
      <c r="AY63" s="75">
        <v>54</v>
      </c>
      <c r="AZ63" s="75"/>
      <c r="BA63" s="75">
        <v>36</v>
      </c>
      <c r="BB63" s="75"/>
      <c r="BC63" s="75"/>
      <c r="BD63" s="75"/>
      <c r="BE63" s="75">
        <v>54</v>
      </c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66"/>
      <c r="CP63" s="99"/>
    </row>
    <row r="64" spans="1:94" ht="24">
      <c r="A64" s="97" t="s">
        <v>148</v>
      </c>
      <c r="B64" s="82" t="s">
        <v>152</v>
      </c>
      <c r="C64" s="83" t="s">
        <v>146</v>
      </c>
      <c r="D64" s="75"/>
      <c r="E64" s="75"/>
      <c r="F64" s="75">
        <v>4</v>
      </c>
      <c r="G64" s="75"/>
      <c r="H64" s="75"/>
      <c r="I64" s="75"/>
      <c r="J64" s="75"/>
      <c r="K64" s="75"/>
      <c r="L64" s="75"/>
      <c r="M64" s="75">
        <v>7</v>
      </c>
      <c r="N64" s="75">
        <f>AO64+AS64</f>
        <v>210</v>
      </c>
      <c r="O64" s="75">
        <v>108</v>
      </c>
      <c r="P64" s="75"/>
      <c r="Q64" s="75">
        <v>108</v>
      </c>
      <c r="R64" s="75"/>
      <c r="S64" s="75"/>
      <c r="T64" s="75"/>
      <c r="U64" s="75">
        <v>102</v>
      </c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108</v>
      </c>
      <c r="AP64" s="75"/>
      <c r="AQ64" s="75"/>
      <c r="AR64" s="75"/>
      <c r="AS64" s="75">
        <v>102</v>
      </c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66"/>
      <c r="CP64" s="99"/>
    </row>
    <row r="65" spans="1:94" ht="24">
      <c r="A65" s="97" t="s">
        <v>151</v>
      </c>
      <c r="B65" s="82" t="s">
        <v>154</v>
      </c>
      <c r="C65" s="83" t="s">
        <v>146</v>
      </c>
      <c r="D65" s="75"/>
      <c r="E65" s="75"/>
      <c r="F65" s="75">
        <v>3</v>
      </c>
      <c r="G65" s="75"/>
      <c r="H65" s="75"/>
      <c r="I65" s="75"/>
      <c r="J65" s="75"/>
      <c r="K65" s="75"/>
      <c r="L65" s="75"/>
      <c r="M65" s="75">
        <v>7</v>
      </c>
      <c r="N65" s="75">
        <f>AI65+AM65</f>
        <v>210</v>
      </c>
      <c r="O65" s="75">
        <v>72</v>
      </c>
      <c r="P65" s="75"/>
      <c r="Q65" s="75">
        <v>72</v>
      </c>
      <c r="R65" s="75"/>
      <c r="S65" s="75"/>
      <c r="T65" s="75"/>
      <c r="U65" s="75">
        <v>138</v>
      </c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>
        <v>72</v>
      </c>
      <c r="AJ65" s="75"/>
      <c r="AK65" s="75"/>
      <c r="AL65" s="75"/>
      <c r="AM65" s="75">
        <v>138</v>
      </c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66"/>
      <c r="CP65" s="99"/>
    </row>
    <row r="66" spans="1:94" ht="12">
      <c r="A66" s="97" t="s">
        <v>153</v>
      </c>
      <c r="B66" s="82" t="s">
        <v>156</v>
      </c>
      <c r="C66" s="83" t="s">
        <v>146</v>
      </c>
      <c r="D66" s="75">
        <v>8</v>
      </c>
      <c r="E66" s="75"/>
      <c r="F66" s="75"/>
      <c r="G66" s="75"/>
      <c r="H66" s="75"/>
      <c r="I66" s="75"/>
      <c r="J66" s="75"/>
      <c r="K66" s="75"/>
      <c r="L66" s="75"/>
      <c r="M66" s="75">
        <v>3</v>
      </c>
      <c r="N66" s="75">
        <v>90</v>
      </c>
      <c r="O66" s="75"/>
      <c r="P66" s="75"/>
      <c r="Q66" s="75"/>
      <c r="R66" s="75"/>
      <c r="S66" s="75"/>
      <c r="T66" s="75"/>
      <c r="U66" s="75">
        <v>90</v>
      </c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>
        <v>90</v>
      </c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66"/>
      <c r="CP66" s="99"/>
    </row>
    <row r="67" spans="1:94" ht="24">
      <c r="A67" s="97" t="s">
        <v>155</v>
      </c>
      <c r="B67" s="82" t="s">
        <v>158</v>
      </c>
      <c r="C67" s="83" t="s">
        <v>146</v>
      </c>
      <c r="D67" s="75"/>
      <c r="E67" s="75" t="s">
        <v>307</v>
      </c>
      <c r="F67" s="75"/>
      <c r="G67" s="75"/>
      <c r="H67" s="75"/>
      <c r="I67" s="75"/>
      <c r="J67" s="75"/>
      <c r="K67" s="75"/>
      <c r="L67" s="75"/>
      <c r="M67" s="75">
        <f>N67/30</f>
        <v>10</v>
      </c>
      <c r="N67" s="75">
        <f>V67+W67+AA67+AB67+AC67+AG67+AH67+AI67+AM67+AO67+AS67</f>
        <v>300</v>
      </c>
      <c r="O67" s="75">
        <f>V67+W67+AB67+AC67+AI67+AH67+AO67</f>
        <v>108</v>
      </c>
      <c r="P67" s="75">
        <f>V67+AB67+AH67</f>
        <v>54</v>
      </c>
      <c r="Q67" s="75">
        <f>AA67+AG67+AM67+AS67</f>
        <v>192</v>
      </c>
      <c r="R67" s="75"/>
      <c r="S67" s="75"/>
      <c r="T67" s="75"/>
      <c r="U67" s="75">
        <v>264</v>
      </c>
      <c r="V67" s="75">
        <v>18</v>
      </c>
      <c r="W67" s="75">
        <v>18</v>
      </c>
      <c r="X67" s="75"/>
      <c r="Y67" s="75"/>
      <c r="Z67" s="75"/>
      <c r="AA67" s="75">
        <v>84</v>
      </c>
      <c r="AB67" s="75">
        <v>18</v>
      </c>
      <c r="AC67" s="75">
        <v>18</v>
      </c>
      <c r="AD67" s="75"/>
      <c r="AE67" s="75"/>
      <c r="AF67" s="75"/>
      <c r="AG67" s="75">
        <v>54</v>
      </c>
      <c r="AH67" s="75">
        <v>18</v>
      </c>
      <c r="AI67" s="75">
        <v>18</v>
      </c>
      <c r="AJ67" s="75"/>
      <c r="AK67" s="75"/>
      <c r="AL67" s="75"/>
      <c r="AM67" s="75">
        <v>54</v>
      </c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66"/>
      <c r="CP67" s="99"/>
    </row>
    <row r="68" spans="1:94" ht="12">
      <c r="A68" s="97" t="s">
        <v>157</v>
      </c>
      <c r="B68" s="82" t="s">
        <v>160</v>
      </c>
      <c r="C68" s="83" t="s">
        <v>146</v>
      </c>
      <c r="D68" s="75">
        <v>1</v>
      </c>
      <c r="E68" s="75"/>
      <c r="F68" s="75"/>
      <c r="G68" s="75"/>
      <c r="H68" s="75"/>
      <c r="I68" s="75"/>
      <c r="J68" s="75"/>
      <c r="K68" s="75"/>
      <c r="L68" s="75"/>
      <c r="M68" s="75">
        <v>3</v>
      </c>
      <c r="N68" s="75">
        <f>V68+W68+AA68</f>
        <v>90</v>
      </c>
      <c r="O68" s="75">
        <f>V68+W68</f>
        <v>36</v>
      </c>
      <c r="P68" s="75">
        <v>18</v>
      </c>
      <c r="Q68" s="75">
        <v>18</v>
      </c>
      <c r="R68" s="75"/>
      <c r="S68" s="75"/>
      <c r="T68" s="75"/>
      <c r="U68" s="75">
        <v>54</v>
      </c>
      <c r="V68" s="75">
        <v>18</v>
      </c>
      <c r="W68" s="75">
        <v>18</v>
      </c>
      <c r="X68" s="75"/>
      <c r="Y68" s="75"/>
      <c r="Z68" s="75"/>
      <c r="AA68" s="75">
        <v>54</v>
      </c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66"/>
      <c r="CP68" s="99"/>
    </row>
    <row r="69" spans="1:94" ht="24">
      <c r="A69" s="97" t="s">
        <v>159</v>
      </c>
      <c r="B69" s="82" t="s">
        <v>162</v>
      </c>
      <c r="C69" s="83" t="s">
        <v>146</v>
      </c>
      <c r="D69" s="75"/>
      <c r="E69" s="75"/>
      <c r="F69" s="75">
        <v>5</v>
      </c>
      <c r="G69" s="75"/>
      <c r="H69" s="75"/>
      <c r="I69" s="75"/>
      <c r="J69" s="75"/>
      <c r="K69" s="75"/>
      <c r="L69" s="75"/>
      <c r="M69" s="75">
        <v>7</v>
      </c>
      <c r="N69" s="75">
        <f>AU69+AY69</f>
        <v>210</v>
      </c>
      <c r="O69" s="75">
        <v>72</v>
      </c>
      <c r="P69" s="75"/>
      <c r="Q69" s="75">
        <v>72</v>
      </c>
      <c r="R69" s="75"/>
      <c r="S69" s="75"/>
      <c r="T69" s="75"/>
      <c r="U69" s="75">
        <v>138</v>
      </c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>
        <v>72</v>
      </c>
      <c r="AV69" s="75"/>
      <c r="AW69" s="75"/>
      <c r="AX69" s="75"/>
      <c r="AY69" s="75">
        <v>138</v>
      </c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66"/>
      <c r="CP69" s="99"/>
    </row>
    <row r="70" spans="1:94" ht="24">
      <c r="A70" s="97" t="s">
        <v>161</v>
      </c>
      <c r="B70" s="82" t="s">
        <v>164</v>
      </c>
      <c r="C70" s="83" t="s">
        <v>146</v>
      </c>
      <c r="D70" s="75"/>
      <c r="E70" s="75"/>
      <c r="F70" s="75">
        <v>7</v>
      </c>
      <c r="G70" s="75"/>
      <c r="H70" s="75"/>
      <c r="I70" s="75"/>
      <c r="J70" s="75"/>
      <c r="K70" s="75"/>
      <c r="L70" s="75"/>
      <c r="M70" s="75">
        <v>7</v>
      </c>
      <c r="N70" s="75">
        <f>BG70+BK70</f>
        <v>210</v>
      </c>
      <c r="O70" s="75">
        <v>90</v>
      </c>
      <c r="P70" s="75"/>
      <c r="Q70" s="75">
        <v>90</v>
      </c>
      <c r="R70" s="75"/>
      <c r="S70" s="75"/>
      <c r="T70" s="75"/>
      <c r="U70" s="75">
        <v>120</v>
      </c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>
        <v>90</v>
      </c>
      <c r="BH70" s="75"/>
      <c r="BI70" s="75"/>
      <c r="BJ70" s="75"/>
      <c r="BK70" s="75">
        <v>120</v>
      </c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66"/>
      <c r="CP70" s="99"/>
    </row>
    <row r="71" spans="1:94" ht="24">
      <c r="A71" s="97" t="s">
        <v>163</v>
      </c>
      <c r="B71" s="82" t="s">
        <v>166</v>
      </c>
      <c r="C71" s="83" t="s">
        <v>146</v>
      </c>
      <c r="D71" s="75"/>
      <c r="E71" s="75"/>
      <c r="F71" s="75">
        <v>8</v>
      </c>
      <c r="G71" s="75"/>
      <c r="H71" s="75"/>
      <c r="I71" s="75"/>
      <c r="J71" s="75"/>
      <c r="K71" s="75"/>
      <c r="L71" s="75"/>
      <c r="M71" s="75">
        <v>8</v>
      </c>
      <c r="N71" s="75">
        <f>BM71+BQ71</f>
        <v>240</v>
      </c>
      <c r="O71" s="75">
        <v>96</v>
      </c>
      <c r="P71" s="75"/>
      <c r="Q71" s="75">
        <v>96</v>
      </c>
      <c r="R71" s="75"/>
      <c r="S71" s="75"/>
      <c r="T71" s="75"/>
      <c r="U71" s="75">
        <v>144</v>
      </c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>
        <v>96</v>
      </c>
      <c r="BN71" s="75"/>
      <c r="BO71" s="75"/>
      <c r="BP71" s="75"/>
      <c r="BQ71" s="75">
        <v>144</v>
      </c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66"/>
      <c r="CP71" s="99"/>
    </row>
    <row r="72" spans="1:94" ht="24">
      <c r="A72" s="97" t="s">
        <v>165</v>
      </c>
      <c r="B72" s="82" t="s">
        <v>168</v>
      </c>
      <c r="C72" s="83" t="s">
        <v>146</v>
      </c>
      <c r="D72" s="75"/>
      <c r="E72" s="75"/>
      <c r="F72" s="75">
        <v>6</v>
      </c>
      <c r="G72" s="75"/>
      <c r="H72" s="75"/>
      <c r="I72" s="75"/>
      <c r="J72" s="75"/>
      <c r="K72" s="75"/>
      <c r="L72" s="75"/>
      <c r="M72" s="75">
        <v>6</v>
      </c>
      <c r="N72" s="75">
        <f>BA72+BE72</f>
        <v>180</v>
      </c>
      <c r="O72" s="75">
        <v>72</v>
      </c>
      <c r="P72" s="75"/>
      <c r="Q72" s="75">
        <v>72</v>
      </c>
      <c r="R72" s="75"/>
      <c r="S72" s="75"/>
      <c r="T72" s="75"/>
      <c r="U72" s="75">
        <v>108</v>
      </c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>
        <v>72</v>
      </c>
      <c r="BB72" s="75"/>
      <c r="BC72" s="75"/>
      <c r="BD72" s="75"/>
      <c r="BE72" s="75">
        <v>108</v>
      </c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66"/>
      <c r="CP72" s="99"/>
    </row>
    <row r="73" spans="1:94" ht="24">
      <c r="A73" s="97" t="s">
        <v>167</v>
      </c>
      <c r="B73" s="82" t="s">
        <v>170</v>
      </c>
      <c r="C73" s="83" t="s">
        <v>146</v>
      </c>
      <c r="D73" s="75"/>
      <c r="E73" s="75"/>
      <c r="F73" s="75">
        <v>2</v>
      </c>
      <c r="G73" s="75"/>
      <c r="H73" s="75"/>
      <c r="I73" s="75"/>
      <c r="J73" s="75"/>
      <c r="K73" s="75"/>
      <c r="L73" s="75"/>
      <c r="M73" s="75">
        <v>5</v>
      </c>
      <c r="N73" s="75">
        <f>AC73+AG73</f>
        <v>150</v>
      </c>
      <c r="O73" s="75">
        <v>72</v>
      </c>
      <c r="P73" s="75"/>
      <c r="Q73" s="75">
        <v>72</v>
      </c>
      <c r="R73" s="75"/>
      <c r="S73" s="75"/>
      <c r="T73" s="75"/>
      <c r="U73" s="75">
        <v>78</v>
      </c>
      <c r="V73" s="75"/>
      <c r="W73" s="75"/>
      <c r="X73" s="75"/>
      <c r="Y73" s="75"/>
      <c r="Z73" s="75"/>
      <c r="AA73" s="75"/>
      <c r="AB73" s="75"/>
      <c r="AC73" s="75">
        <v>72</v>
      </c>
      <c r="AD73" s="75"/>
      <c r="AE73" s="75"/>
      <c r="AF73" s="75"/>
      <c r="AG73" s="75">
        <v>78</v>
      </c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66"/>
      <c r="CP73" s="99"/>
    </row>
    <row r="74" spans="1:94" ht="12">
      <c r="A74" s="97" t="s">
        <v>169</v>
      </c>
      <c r="B74" s="82" t="s">
        <v>172</v>
      </c>
      <c r="C74" s="83" t="s">
        <v>146</v>
      </c>
      <c r="D74" s="75"/>
      <c r="E74" s="75">
        <v>2</v>
      </c>
      <c r="F74" s="75"/>
      <c r="G74" s="75"/>
      <c r="H74" s="75"/>
      <c r="I74" s="75"/>
      <c r="J74" s="75"/>
      <c r="K74" s="75"/>
      <c r="L74" s="75"/>
      <c r="M74" s="75">
        <v>3</v>
      </c>
      <c r="N74" s="75">
        <v>90</v>
      </c>
      <c r="O74" s="75"/>
      <c r="P74" s="75"/>
      <c r="Q74" s="75"/>
      <c r="R74" s="75"/>
      <c r="S74" s="75"/>
      <c r="T74" s="75"/>
      <c r="U74" s="75">
        <v>90</v>
      </c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>
        <v>90</v>
      </c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66"/>
      <c r="CP74" s="99"/>
    </row>
    <row r="75" spans="1:94" ht="12">
      <c r="A75" s="97" t="s">
        <v>171</v>
      </c>
      <c r="B75" s="82" t="s">
        <v>174</v>
      </c>
      <c r="C75" s="83" t="s">
        <v>146</v>
      </c>
      <c r="D75" s="75"/>
      <c r="E75" s="75">
        <v>1</v>
      </c>
      <c r="F75" s="75"/>
      <c r="G75" s="75"/>
      <c r="H75" s="75"/>
      <c r="I75" s="75"/>
      <c r="J75" s="75"/>
      <c r="K75" s="75"/>
      <c r="L75" s="75"/>
      <c r="M75" s="75">
        <v>7</v>
      </c>
      <c r="N75" s="75">
        <f>V75+W75+AA75</f>
        <v>210</v>
      </c>
      <c r="O75" s="75">
        <f>V75+W75</f>
        <v>108</v>
      </c>
      <c r="P75" s="75">
        <v>36</v>
      </c>
      <c r="Q75" s="75">
        <v>72</v>
      </c>
      <c r="R75" s="75"/>
      <c r="S75" s="75"/>
      <c r="T75" s="75"/>
      <c r="U75" s="75">
        <v>102</v>
      </c>
      <c r="V75" s="75">
        <v>36</v>
      </c>
      <c r="W75" s="75">
        <v>72</v>
      </c>
      <c r="X75" s="75"/>
      <c r="Y75" s="75"/>
      <c r="Z75" s="75"/>
      <c r="AA75" s="75">
        <v>102</v>
      </c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66"/>
      <c r="CP75" s="99"/>
    </row>
    <row r="76" spans="1:94" ht="12">
      <c r="A76" s="97" t="s">
        <v>173</v>
      </c>
      <c r="B76" s="82" t="s">
        <v>176</v>
      </c>
      <c r="C76" s="83" t="s">
        <v>146</v>
      </c>
      <c r="D76" s="75"/>
      <c r="E76" s="75">
        <v>6</v>
      </c>
      <c r="F76" s="75"/>
      <c r="G76" s="75"/>
      <c r="H76" s="75"/>
      <c r="I76" s="75"/>
      <c r="J76" s="75"/>
      <c r="K76" s="75"/>
      <c r="L76" s="75"/>
      <c r="M76" s="75">
        <v>3</v>
      </c>
      <c r="N76" s="75">
        <v>90</v>
      </c>
      <c r="O76" s="75"/>
      <c r="P76" s="75"/>
      <c r="Q76" s="75"/>
      <c r="R76" s="75"/>
      <c r="S76" s="75"/>
      <c r="T76" s="75"/>
      <c r="U76" s="75">
        <v>90</v>
      </c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>
        <v>90</v>
      </c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66"/>
      <c r="CP76" s="99"/>
    </row>
    <row r="77" spans="1:94" ht="24">
      <c r="A77" s="97" t="s">
        <v>175</v>
      </c>
      <c r="B77" s="82" t="s">
        <v>178</v>
      </c>
      <c r="C77" s="83" t="s">
        <v>146</v>
      </c>
      <c r="D77" s="75" t="s">
        <v>179</v>
      </c>
      <c r="E77" s="75"/>
      <c r="F77" s="75"/>
      <c r="G77" s="75"/>
      <c r="H77" s="75"/>
      <c r="I77" s="75"/>
      <c r="J77" s="75"/>
      <c r="K77" s="75"/>
      <c r="L77" s="75"/>
      <c r="M77" s="75">
        <v>6</v>
      </c>
      <c r="N77" s="75">
        <f>V77+W77+AA77+AB77+AC77+AG77</f>
        <v>180</v>
      </c>
      <c r="O77" s="75">
        <f>V77+W77+AB77+AC77</f>
        <v>72</v>
      </c>
      <c r="P77" s="75">
        <f>V77+AB77</f>
        <v>36</v>
      </c>
      <c r="Q77" s="75">
        <f>W77+AC77</f>
        <v>36</v>
      </c>
      <c r="R77" s="75"/>
      <c r="S77" s="75"/>
      <c r="T77" s="75"/>
      <c r="U77" s="75">
        <f>AA77+AG77</f>
        <v>108</v>
      </c>
      <c r="V77" s="75">
        <v>18</v>
      </c>
      <c r="W77" s="75">
        <v>18</v>
      </c>
      <c r="X77" s="75"/>
      <c r="Y77" s="75"/>
      <c r="Z77" s="75"/>
      <c r="AA77" s="75">
        <v>54</v>
      </c>
      <c r="AB77" s="75">
        <v>18</v>
      </c>
      <c r="AC77" s="75">
        <v>18</v>
      </c>
      <c r="AD77" s="75"/>
      <c r="AE77" s="75"/>
      <c r="AF77" s="75"/>
      <c r="AG77" s="75">
        <v>54</v>
      </c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66"/>
      <c r="CP77" s="99"/>
    </row>
    <row r="78" spans="1:94" ht="12">
      <c r="A78" s="97" t="s">
        <v>177</v>
      </c>
      <c r="B78" s="82" t="s">
        <v>181</v>
      </c>
      <c r="C78" s="83" t="s">
        <v>146</v>
      </c>
      <c r="D78" s="75">
        <v>4</v>
      </c>
      <c r="E78" s="75"/>
      <c r="F78" s="75"/>
      <c r="G78" s="75"/>
      <c r="H78" s="75"/>
      <c r="I78" s="75"/>
      <c r="J78" s="75"/>
      <c r="K78" s="75"/>
      <c r="L78" s="75"/>
      <c r="M78" s="75">
        <v>3</v>
      </c>
      <c r="N78" s="75">
        <f>AN78+AO78+AS78</f>
        <v>90</v>
      </c>
      <c r="O78" s="75">
        <f>AN78+AO78</f>
        <v>36</v>
      </c>
      <c r="P78" s="75">
        <v>18</v>
      </c>
      <c r="Q78" s="75">
        <v>18</v>
      </c>
      <c r="R78" s="75"/>
      <c r="S78" s="75"/>
      <c r="T78" s="75"/>
      <c r="U78" s="75">
        <v>54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>
        <v>18</v>
      </c>
      <c r="AO78" s="75">
        <v>18</v>
      </c>
      <c r="AP78" s="75"/>
      <c r="AQ78" s="75"/>
      <c r="AR78" s="75"/>
      <c r="AS78" s="75">
        <v>54</v>
      </c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66"/>
      <c r="CP78" s="99"/>
    </row>
    <row r="79" spans="1:94" ht="12">
      <c r="A79" s="97" t="s">
        <v>180</v>
      </c>
      <c r="B79" s="82" t="s">
        <v>183</v>
      </c>
      <c r="C79" s="83" t="s">
        <v>146</v>
      </c>
      <c r="D79" s="75" t="s">
        <v>185</v>
      </c>
      <c r="E79" s="75" t="s">
        <v>184</v>
      </c>
      <c r="F79" s="75"/>
      <c r="G79" s="75"/>
      <c r="H79" s="75"/>
      <c r="I79" s="75"/>
      <c r="J79" s="75"/>
      <c r="K79" s="75"/>
      <c r="L79" s="75"/>
      <c r="M79" s="75">
        <v>12</v>
      </c>
      <c r="N79" s="75">
        <f>AH79+AI79+AM79+AN79+AO79+AS79+AT79+AU79+AY79+AZ79+BA79+BE79</f>
        <v>360</v>
      </c>
      <c r="O79" s="75">
        <f>AH79+AI79+AN79+AO79+AT79+AU79+AZ79+BA79</f>
        <v>144</v>
      </c>
      <c r="P79" s="75">
        <f>AH79+AN79+AT79+AZ79</f>
        <v>72</v>
      </c>
      <c r="Q79" s="75">
        <f>AI79+AO79+AU79+BA79</f>
        <v>72</v>
      </c>
      <c r="R79" s="75"/>
      <c r="S79" s="75"/>
      <c r="T79" s="75"/>
      <c r="U79" s="75">
        <f>AM79+AS79+AY79+BE79</f>
        <v>216</v>
      </c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>
        <v>18</v>
      </c>
      <c r="AI79" s="75">
        <v>18</v>
      </c>
      <c r="AJ79" s="75"/>
      <c r="AK79" s="75"/>
      <c r="AL79" s="75"/>
      <c r="AM79" s="75">
        <v>54</v>
      </c>
      <c r="AN79" s="75">
        <v>18</v>
      </c>
      <c r="AO79" s="75">
        <v>18</v>
      </c>
      <c r="AP79" s="75"/>
      <c r="AQ79" s="75"/>
      <c r="AR79" s="75"/>
      <c r="AS79" s="75">
        <v>54</v>
      </c>
      <c r="AT79" s="75">
        <v>18</v>
      </c>
      <c r="AU79" s="75">
        <v>18</v>
      </c>
      <c r="AV79" s="75"/>
      <c r="AW79" s="75"/>
      <c r="AX79" s="75"/>
      <c r="AY79" s="75">
        <v>54</v>
      </c>
      <c r="AZ79" s="75">
        <v>18</v>
      </c>
      <c r="BA79" s="75">
        <v>18</v>
      </c>
      <c r="BB79" s="75"/>
      <c r="BC79" s="75"/>
      <c r="BD79" s="75"/>
      <c r="BE79" s="75">
        <v>54</v>
      </c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66"/>
      <c r="CP79" s="99"/>
    </row>
    <row r="80" spans="1:94" ht="12">
      <c r="A80" s="97" t="s">
        <v>182</v>
      </c>
      <c r="B80" s="82" t="s">
        <v>187</v>
      </c>
      <c r="C80" s="83" t="s">
        <v>146</v>
      </c>
      <c r="D80" s="75"/>
      <c r="E80" s="75">
        <v>4</v>
      </c>
      <c r="F80" s="75"/>
      <c r="G80" s="75"/>
      <c r="H80" s="75"/>
      <c r="I80" s="75"/>
      <c r="J80" s="75"/>
      <c r="K80" s="75"/>
      <c r="L80" s="75"/>
      <c r="M80" s="75">
        <v>3</v>
      </c>
      <c r="N80" s="75">
        <v>90</v>
      </c>
      <c r="O80" s="75"/>
      <c r="P80" s="75"/>
      <c r="Q80" s="75"/>
      <c r="R80" s="75"/>
      <c r="S80" s="75"/>
      <c r="T80" s="75"/>
      <c r="U80" s="75">
        <v>90</v>
      </c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>
        <v>90</v>
      </c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66"/>
      <c r="CP80" s="99"/>
    </row>
    <row r="81" spans="1:94" ht="12">
      <c r="A81" s="97" t="s">
        <v>186</v>
      </c>
      <c r="B81" s="82" t="s">
        <v>189</v>
      </c>
      <c r="C81" s="83" t="s">
        <v>146</v>
      </c>
      <c r="D81" s="75" t="s">
        <v>190</v>
      </c>
      <c r="E81" s="75"/>
      <c r="F81" s="75"/>
      <c r="G81" s="75"/>
      <c r="H81" s="75"/>
      <c r="I81" s="75"/>
      <c r="J81" s="75"/>
      <c r="K81" s="75"/>
      <c r="L81" s="75"/>
      <c r="M81" s="75">
        <v>7</v>
      </c>
      <c r="N81" s="75">
        <f>AZ81+BA81+BE81+BF81+BG81+BK81</f>
        <v>210</v>
      </c>
      <c r="O81" s="75">
        <f>AZ81+BA81+BF81+BG81</f>
        <v>90</v>
      </c>
      <c r="P81" s="75">
        <f>AZ81+BF81</f>
        <v>36</v>
      </c>
      <c r="Q81" s="75">
        <f>BA81+BG81</f>
        <v>54</v>
      </c>
      <c r="R81" s="75"/>
      <c r="S81" s="75"/>
      <c r="T81" s="75"/>
      <c r="U81" s="75">
        <f>BE81+BK81</f>
        <v>120</v>
      </c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>
        <v>18</v>
      </c>
      <c r="BA81" s="75">
        <v>36</v>
      </c>
      <c r="BB81" s="75"/>
      <c r="BC81" s="75"/>
      <c r="BD81" s="75"/>
      <c r="BE81" s="75">
        <v>66</v>
      </c>
      <c r="BF81" s="75">
        <v>18</v>
      </c>
      <c r="BG81" s="75">
        <v>18</v>
      </c>
      <c r="BH81" s="75"/>
      <c r="BI81" s="75"/>
      <c r="BJ81" s="75"/>
      <c r="BK81" s="75">
        <v>54</v>
      </c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66"/>
      <c r="CP81" s="99"/>
    </row>
    <row r="82" spans="1:94" ht="24">
      <c r="A82" s="97" t="s">
        <v>188</v>
      </c>
      <c r="B82" s="82" t="s">
        <v>192</v>
      </c>
      <c r="C82" s="83" t="s">
        <v>146</v>
      </c>
      <c r="D82" s="75">
        <v>7</v>
      </c>
      <c r="E82" s="75"/>
      <c r="F82" s="75"/>
      <c r="G82" s="75"/>
      <c r="H82" s="75"/>
      <c r="I82" s="75"/>
      <c r="J82" s="75"/>
      <c r="K82" s="75"/>
      <c r="L82" s="75"/>
      <c r="M82" s="75">
        <v>4</v>
      </c>
      <c r="N82" s="75">
        <v>120</v>
      </c>
      <c r="O82" s="75">
        <v>72</v>
      </c>
      <c r="P82" s="75">
        <v>36</v>
      </c>
      <c r="Q82" s="75">
        <v>36</v>
      </c>
      <c r="R82" s="75"/>
      <c r="S82" s="75"/>
      <c r="T82" s="75"/>
      <c r="U82" s="75">
        <v>48</v>
      </c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>
        <v>36</v>
      </c>
      <c r="BG82" s="75">
        <v>36</v>
      </c>
      <c r="BH82" s="75"/>
      <c r="BI82" s="75"/>
      <c r="BJ82" s="75"/>
      <c r="BK82" s="75">
        <v>48</v>
      </c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66"/>
      <c r="CP82" s="99"/>
    </row>
    <row r="83" spans="1:94" ht="12">
      <c r="A83" s="97" t="s">
        <v>191</v>
      </c>
      <c r="B83" s="82" t="s">
        <v>194</v>
      </c>
      <c r="C83" s="83" t="s">
        <v>146</v>
      </c>
      <c r="D83" s="75"/>
      <c r="E83" s="75">
        <v>7</v>
      </c>
      <c r="F83" s="75"/>
      <c r="G83" s="75"/>
      <c r="H83" s="75"/>
      <c r="I83" s="75"/>
      <c r="J83" s="75"/>
      <c r="K83" s="75"/>
      <c r="L83" s="75"/>
      <c r="M83" s="75">
        <v>3</v>
      </c>
      <c r="N83" s="75">
        <f>BF83+BG83+BK83</f>
        <v>90</v>
      </c>
      <c r="O83" s="75">
        <f>BF83+BG83</f>
        <v>36</v>
      </c>
      <c r="P83" s="75">
        <v>18</v>
      </c>
      <c r="Q83" s="75">
        <v>18</v>
      </c>
      <c r="R83" s="75"/>
      <c r="S83" s="75"/>
      <c r="T83" s="75"/>
      <c r="U83" s="75">
        <v>54</v>
      </c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>
        <v>18</v>
      </c>
      <c r="BG83" s="75">
        <v>18</v>
      </c>
      <c r="BH83" s="75"/>
      <c r="BI83" s="75"/>
      <c r="BJ83" s="75"/>
      <c r="BK83" s="75">
        <v>54</v>
      </c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66"/>
      <c r="CP83" s="99"/>
    </row>
    <row r="84" spans="1:94" ht="12">
      <c r="A84" s="97" t="s">
        <v>193</v>
      </c>
      <c r="B84" s="82" t="s">
        <v>195</v>
      </c>
      <c r="C84" s="83" t="s">
        <v>146</v>
      </c>
      <c r="D84" s="75">
        <v>3</v>
      </c>
      <c r="E84" s="75"/>
      <c r="F84" s="75"/>
      <c r="G84" s="75"/>
      <c r="H84" s="75"/>
      <c r="I84" s="75"/>
      <c r="J84" s="75"/>
      <c r="K84" s="75"/>
      <c r="L84" s="75"/>
      <c r="M84" s="75">
        <v>3</v>
      </c>
      <c r="N84" s="75">
        <f>AH84+AI84+AM84</f>
        <v>90</v>
      </c>
      <c r="O84" s="75">
        <f>AH84+AI84</f>
        <v>36</v>
      </c>
      <c r="P84" s="75">
        <v>18</v>
      </c>
      <c r="Q84" s="75">
        <v>18</v>
      </c>
      <c r="R84" s="75"/>
      <c r="S84" s="75"/>
      <c r="T84" s="75"/>
      <c r="U84" s="75">
        <v>54</v>
      </c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>
        <v>18</v>
      </c>
      <c r="AI84" s="75">
        <v>18</v>
      </c>
      <c r="AJ84" s="75"/>
      <c r="AK84" s="75"/>
      <c r="AL84" s="75"/>
      <c r="AM84" s="75">
        <v>54</v>
      </c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66"/>
      <c r="CP84" s="99"/>
    </row>
    <row r="85" spans="1:94" ht="24.75" thickBot="1">
      <c r="A85" s="97" t="s">
        <v>193</v>
      </c>
      <c r="B85" s="82" t="s">
        <v>308</v>
      </c>
      <c r="C85" s="83" t="s">
        <v>146</v>
      </c>
      <c r="D85" s="75"/>
      <c r="E85" s="75">
        <v>4</v>
      </c>
      <c r="F85" s="75"/>
      <c r="G85" s="75"/>
      <c r="H85" s="75"/>
      <c r="I85" s="75"/>
      <c r="J85" s="75"/>
      <c r="K85" s="75"/>
      <c r="L85" s="75"/>
      <c r="M85" s="75">
        <v>3</v>
      </c>
      <c r="N85" s="75">
        <f>AN85+AO85+AS85</f>
        <v>90</v>
      </c>
      <c r="O85" s="75">
        <f>AN85+AO85</f>
        <v>36</v>
      </c>
      <c r="P85" s="75">
        <v>18</v>
      </c>
      <c r="Q85" s="75">
        <v>18</v>
      </c>
      <c r="R85" s="75"/>
      <c r="S85" s="75"/>
      <c r="T85" s="75"/>
      <c r="U85" s="75">
        <v>54</v>
      </c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>
        <v>18</v>
      </c>
      <c r="AO85" s="75">
        <v>18</v>
      </c>
      <c r="AP85" s="75"/>
      <c r="AQ85" s="75"/>
      <c r="AR85" s="75"/>
      <c r="AS85" s="75">
        <v>54</v>
      </c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66"/>
      <c r="CP85" s="99"/>
    </row>
    <row r="86" spans="1:94" ht="12.75" thickBot="1">
      <c r="A86" s="84" t="s">
        <v>196</v>
      </c>
      <c r="B86" s="85"/>
      <c r="C86" s="86"/>
      <c r="D86" s="80">
        <v>11</v>
      </c>
      <c r="E86" s="80">
        <v>18</v>
      </c>
      <c r="F86" s="80">
        <v>7</v>
      </c>
      <c r="G86" s="80"/>
      <c r="H86" s="80"/>
      <c r="I86" s="80"/>
      <c r="J86" s="80"/>
      <c r="K86" s="80"/>
      <c r="L86" s="80"/>
      <c r="M86" s="80">
        <f>SUM(M62:M85)</f>
        <v>141</v>
      </c>
      <c r="N86" s="80">
        <f aca="true" t="shared" si="1" ref="N86:BQ86">SUM(N62:N85)</f>
        <v>4230</v>
      </c>
      <c r="O86" s="80">
        <f t="shared" si="1"/>
        <v>1572</v>
      </c>
      <c r="P86" s="80">
        <f t="shared" si="1"/>
        <v>360</v>
      </c>
      <c r="Q86" s="80">
        <f t="shared" si="1"/>
        <v>1350</v>
      </c>
      <c r="R86" s="80">
        <f t="shared" si="1"/>
        <v>0</v>
      </c>
      <c r="S86" s="80">
        <f t="shared" si="1"/>
        <v>0</v>
      </c>
      <c r="T86" s="80">
        <f t="shared" si="1"/>
        <v>0</v>
      </c>
      <c r="U86" s="80">
        <f t="shared" si="1"/>
        <v>2730</v>
      </c>
      <c r="V86" s="80">
        <f t="shared" si="1"/>
        <v>90</v>
      </c>
      <c r="W86" s="80">
        <f t="shared" si="1"/>
        <v>162</v>
      </c>
      <c r="X86" s="80">
        <f t="shared" si="1"/>
        <v>0</v>
      </c>
      <c r="Y86" s="80">
        <f t="shared" si="1"/>
        <v>0</v>
      </c>
      <c r="Z86" s="80">
        <f t="shared" si="1"/>
        <v>0</v>
      </c>
      <c r="AA86" s="80">
        <f t="shared" si="1"/>
        <v>348</v>
      </c>
      <c r="AB86" s="80">
        <f t="shared" si="1"/>
        <v>36</v>
      </c>
      <c r="AC86" s="80">
        <f t="shared" si="1"/>
        <v>144</v>
      </c>
      <c r="AD86" s="80">
        <f t="shared" si="1"/>
        <v>0</v>
      </c>
      <c r="AE86" s="80">
        <f t="shared" si="1"/>
        <v>0</v>
      </c>
      <c r="AF86" s="80">
        <f t="shared" si="1"/>
        <v>0</v>
      </c>
      <c r="AG86" s="80">
        <f t="shared" si="1"/>
        <v>330</v>
      </c>
      <c r="AH86" s="80">
        <f t="shared" si="1"/>
        <v>54</v>
      </c>
      <c r="AI86" s="80">
        <f t="shared" si="1"/>
        <v>162</v>
      </c>
      <c r="AJ86" s="80">
        <f t="shared" si="1"/>
        <v>0</v>
      </c>
      <c r="AK86" s="80">
        <f t="shared" si="1"/>
        <v>0</v>
      </c>
      <c r="AL86" s="80">
        <f t="shared" si="1"/>
        <v>0</v>
      </c>
      <c r="AM86" s="80">
        <f t="shared" si="1"/>
        <v>354</v>
      </c>
      <c r="AN86" s="80">
        <f t="shared" si="1"/>
        <v>54</v>
      </c>
      <c r="AO86" s="80">
        <f t="shared" si="1"/>
        <v>198</v>
      </c>
      <c r="AP86" s="80">
        <f t="shared" si="1"/>
        <v>0</v>
      </c>
      <c r="AQ86" s="80">
        <f t="shared" si="1"/>
        <v>0</v>
      </c>
      <c r="AR86" s="80">
        <f t="shared" si="1"/>
        <v>0</v>
      </c>
      <c r="AS86" s="80">
        <f t="shared" si="1"/>
        <v>408</v>
      </c>
      <c r="AT86" s="80">
        <f t="shared" si="1"/>
        <v>18</v>
      </c>
      <c r="AU86" s="80">
        <f t="shared" si="1"/>
        <v>126</v>
      </c>
      <c r="AV86" s="80">
        <f t="shared" si="1"/>
        <v>0</v>
      </c>
      <c r="AW86" s="80">
        <f t="shared" si="1"/>
        <v>0</v>
      </c>
      <c r="AX86" s="80">
        <f t="shared" si="1"/>
        <v>0</v>
      </c>
      <c r="AY86" s="80">
        <f t="shared" si="1"/>
        <v>246</v>
      </c>
      <c r="AZ86" s="80">
        <f t="shared" si="1"/>
        <v>36</v>
      </c>
      <c r="BA86" s="80">
        <f t="shared" si="1"/>
        <v>162</v>
      </c>
      <c r="BB86" s="80">
        <f t="shared" si="1"/>
        <v>0</v>
      </c>
      <c r="BC86" s="80">
        <f t="shared" si="1"/>
        <v>0</v>
      </c>
      <c r="BD86" s="80">
        <f t="shared" si="1"/>
        <v>0</v>
      </c>
      <c r="BE86" s="80">
        <f t="shared" si="1"/>
        <v>372</v>
      </c>
      <c r="BF86" s="80">
        <f t="shared" si="1"/>
        <v>72</v>
      </c>
      <c r="BG86" s="80">
        <f t="shared" si="1"/>
        <v>162</v>
      </c>
      <c r="BH86" s="80">
        <f t="shared" si="1"/>
        <v>0</v>
      </c>
      <c r="BI86" s="80">
        <f t="shared" si="1"/>
        <v>0</v>
      </c>
      <c r="BJ86" s="80">
        <f t="shared" si="1"/>
        <v>0</v>
      </c>
      <c r="BK86" s="80">
        <f t="shared" si="1"/>
        <v>276</v>
      </c>
      <c r="BL86" s="80">
        <f t="shared" si="1"/>
        <v>0</v>
      </c>
      <c r="BM86" s="80">
        <f t="shared" si="1"/>
        <v>96</v>
      </c>
      <c r="BN86" s="80">
        <f t="shared" si="1"/>
        <v>0</v>
      </c>
      <c r="BO86" s="80">
        <f t="shared" si="1"/>
        <v>0</v>
      </c>
      <c r="BP86" s="80">
        <f t="shared" si="1"/>
        <v>0</v>
      </c>
      <c r="BQ86" s="80">
        <f t="shared" si="1"/>
        <v>324</v>
      </c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68"/>
      <c r="CP86" s="99"/>
    </row>
    <row r="87" spans="1:94" ht="12.75" thickBot="1">
      <c r="A87" s="84" t="s">
        <v>197</v>
      </c>
      <c r="B87" s="85"/>
      <c r="C87" s="86"/>
      <c r="D87" s="80">
        <f>D86+D60</f>
        <v>17</v>
      </c>
      <c r="E87" s="80">
        <f aca="true" t="shared" si="2" ref="E87:J87">E86+E60</f>
        <v>21</v>
      </c>
      <c r="F87" s="80">
        <f t="shared" si="2"/>
        <v>7</v>
      </c>
      <c r="G87" s="80">
        <f t="shared" si="2"/>
        <v>0</v>
      </c>
      <c r="H87" s="80">
        <f t="shared" si="2"/>
        <v>0</v>
      </c>
      <c r="I87" s="80">
        <f t="shared" si="2"/>
        <v>0</v>
      </c>
      <c r="J87" s="80">
        <f t="shared" si="2"/>
        <v>6</v>
      </c>
      <c r="K87" s="80"/>
      <c r="L87" s="80"/>
      <c r="M87" s="80">
        <f>M60+M86</f>
        <v>170</v>
      </c>
      <c r="N87" s="80">
        <f>N60+N86</f>
        <v>5100</v>
      </c>
      <c r="O87" s="80">
        <f aca="true" t="shared" si="3" ref="O87:BQ87">O60+O86</f>
        <v>1932</v>
      </c>
      <c r="P87" s="80">
        <f t="shared" si="3"/>
        <v>522</v>
      </c>
      <c r="Q87" s="80">
        <f t="shared" si="3"/>
        <v>1530</v>
      </c>
      <c r="R87" s="80">
        <f t="shared" si="3"/>
        <v>18</v>
      </c>
      <c r="S87" s="80">
        <f t="shared" si="3"/>
        <v>0</v>
      </c>
      <c r="T87" s="80">
        <f t="shared" si="3"/>
        <v>0</v>
      </c>
      <c r="U87" s="80">
        <f t="shared" si="3"/>
        <v>3240</v>
      </c>
      <c r="V87" s="80">
        <f t="shared" si="3"/>
        <v>144</v>
      </c>
      <c r="W87" s="80">
        <f t="shared" si="3"/>
        <v>234</v>
      </c>
      <c r="X87" s="80">
        <f t="shared" si="3"/>
        <v>0</v>
      </c>
      <c r="Y87" s="80">
        <f t="shared" si="3"/>
        <v>0</v>
      </c>
      <c r="Z87" s="80">
        <f t="shared" si="3"/>
        <v>0</v>
      </c>
      <c r="AA87" s="80">
        <f t="shared" si="3"/>
        <v>522</v>
      </c>
      <c r="AB87" s="80">
        <f t="shared" si="3"/>
        <v>108</v>
      </c>
      <c r="AC87" s="80">
        <f t="shared" si="3"/>
        <v>216</v>
      </c>
      <c r="AD87" s="80">
        <f t="shared" si="3"/>
        <v>18</v>
      </c>
      <c r="AE87" s="80">
        <f t="shared" si="3"/>
        <v>0</v>
      </c>
      <c r="AF87" s="80">
        <f t="shared" si="3"/>
        <v>0</v>
      </c>
      <c r="AG87" s="80">
        <f t="shared" si="3"/>
        <v>558</v>
      </c>
      <c r="AH87" s="80">
        <f t="shared" si="3"/>
        <v>54</v>
      </c>
      <c r="AI87" s="80">
        <f t="shared" si="3"/>
        <v>162</v>
      </c>
      <c r="AJ87" s="80">
        <f t="shared" si="3"/>
        <v>0</v>
      </c>
      <c r="AK87" s="80">
        <f t="shared" si="3"/>
        <v>0</v>
      </c>
      <c r="AL87" s="80">
        <f t="shared" si="3"/>
        <v>0</v>
      </c>
      <c r="AM87" s="80">
        <f t="shared" si="3"/>
        <v>354</v>
      </c>
      <c r="AN87" s="80">
        <f t="shared" si="3"/>
        <v>72</v>
      </c>
      <c r="AO87" s="80">
        <f t="shared" si="3"/>
        <v>216</v>
      </c>
      <c r="AP87" s="80">
        <f t="shared" si="3"/>
        <v>0</v>
      </c>
      <c r="AQ87" s="80">
        <f t="shared" si="3"/>
        <v>0</v>
      </c>
      <c r="AR87" s="80">
        <f t="shared" si="3"/>
        <v>0</v>
      </c>
      <c r="AS87" s="80">
        <f t="shared" si="3"/>
        <v>462</v>
      </c>
      <c r="AT87" s="80">
        <f t="shared" si="3"/>
        <v>36</v>
      </c>
      <c r="AU87" s="80">
        <f t="shared" si="3"/>
        <v>144</v>
      </c>
      <c r="AV87" s="80">
        <f t="shared" si="3"/>
        <v>0</v>
      </c>
      <c r="AW87" s="80">
        <f t="shared" si="3"/>
        <v>0</v>
      </c>
      <c r="AX87" s="80">
        <f t="shared" si="3"/>
        <v>0</v>
      </c>
      <c r="AY87" s="80">
        <f t="shared" si="3"/>
        <v>300</v>
      </c>
      <c r="AZ87" s="80">
        <f t="shared" si="3"/>
        <v>36</v>
      </c>
      <c r="BA87" s="80">
        <f t="shared" si="3"/>
        <v>162</v>
      </c>
      <c r="BB87" s="80">
        <f t="shared" si="3"/>
        <v>0</v>
      </c>
      <c r="BC87" s="80">
        <f t="shared" si="3"/>
        <v>0</v>
      </c>
      <c r="BD87" s="80">
        <f t="shared" si="3"/>
        <v>0</v>
      </c>
      <c r="BE87" s="80">
        <f t="shared" si="3"/>
        <v>372</v>
      </c>
      <c r="BF87" s="80">
        <f t="shared" si="3"/>
        <v>72</v>
      </c>
      <c r="BG87" s="80">
        <f t="shared" si="3"/>
        <v>162</v>
      </c>
      <c r="BH87" s="80">
        <f t="shared" si="3"/>
        <v>0</v>
      </c>
      <c r="BI87" s="80">
        <f t="shared" si="3"/>
        <v>0</v>
      </c>
      <c r="BJ87" s="80">
        <f t="shared" si="3"/>
        <v>0</v>
      </c>
      <c r="BK87" s="80">
        <f t="shared" si="3"/>
        <v>276</v>
      </c>
      <c r="BL87" s="80">
        <f t="shared" si="3"/>
        <v>0</v>
      </c>
      <c r="BM87" s="80">
        <f t="shared" si="3"/>
        <v>96</v>
      </c>
      <c r="BN87" s="80">
        <f t="shared" si="3"/>
        <v>0</v>
      </c>
      <c r="BO87" s="80">
        <f t="shared" si="3"/>
        <v>0</v>
      </c>
      <c r="BP87" s="80">
        <f t="shared" si="3"/>
        <v>0</v>
      </c>
      <c r="BQ87" s="80">
        <f t="shared" si="3"/>
        <v>324</v>
      </c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68"/>
      <c r="CP87" s="99"/>
    </row>
    <row r="88" spans="1:94" s="9" customFormat="1" ht="14.25">
      <c r="A88" s="201" t="s">
        <v>198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3"/>
      <c r="CP88" s="102"/>
    </row>
    <row r="89" spans="1:94" s="89" customFormat="1" ht="12.75">
      <c r="A89" s="204" t="s">
        <v>199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5"/>
      <c r="CD89" s="205"/>
      <c r="CE89" s="205"/>
      <c r="CF89" s="90"/>
      <c r="CG89" s="90"/>
      <c r="CH89" s="90"/>
      <c r="CI89" s="90"/>
      <c r="CJ89" s="90"/>
      <c r="CK89" s="90"/>
      <c r="CL89" s="90"/>
      <c r="CM89" s="90"/>
      <c r="CN89" s="90"/>
      <c r="CO89" s="108"/>
      <c r="CP89" s="103"/>
    </row>
    <row r="90" spans="1:94" ht="36">
      <c r="A90" s="97" t="s">
        <v>200</v>
      </c>
      <c r="B90" s="82" t="s">
        <v>295</v>
      </c>
      <c r="C90" s="83" t="s">
        <v>146</v>
      </c>
      <c r="D90" s="75"/>
      <c r="E90" s="75" t="s">
        <v>304</v>
      </c>
      <c r="F90" s="75"/>
      <c r="G90" s="75"/>
      <c r="H90" s="75"/>
      <c r="I90" s="75"/>
      <c r="J90" s="75"/>
      <c r="K90" s="75"/>
      <c r="L90" s="75"/>
      <c r="M90" s="75">
        <f>N90/30</f>
        <v>18</v>
      </c>
      <c r="N90" s="75">
        <f>AI90+AM90+AO90+AS90+AU90+AY90+BA90+BE90</f>
        <v>540</v>
      </c>
      <c r="O90" s="75">
        <f>AI90+AO90+AU90+BA90</f>
        <v>252</v>
      </c>
      <c r="P90" s="75"/>
      <c r="Q90" s="75">
        <f>AI90+AO90+AU90+BA90</f>
        <v>252</v>
      </c>
      <c r="R90" s="75"/>
      <c r="S90" s="75"/>
      <c r="T90" s="75"/>
      <c r="U90" s="75">
        <f>AM90+AS90+AY90+BE90</f>
        <v>288</v>
      </c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>
        <v>36</v>
      </c>
      <c r="AJ90" s="75"/>
      <c r="AK90" s="75"/>
      <c r="AL90" s="75"/>
      <c r="AM90" s="75">
        <v>54</v>
      </c>
      <c r="AN90" s="75"/>
      <c r="AO90" s="75">
        <v>72</v>
      </c>
      <c r="AP90" s="75"/>
      <c r="AQ90" s="75"/>
      <c r="AR90" s="75"/>
      <c r="AS90" s="75">
        <v>78</v>
      </c>
      <c r="AT90" s="75"/>
      <c r="AU90" s="75">
        <v>72</v>
      </c>
      <c r="AV90" s="75"/>
      <c r="AW90" s="75"/>
      <c r="AX90" s="75"/>
      <c r="AY90" s="75">
        <v>78</v>
      </c>
      <c r="AZ90" s="75"/>
      <c r="BA90" s="75">
        <v>72</v>
      </c>
      <c r="BB90" s="75"/>
      <c r="BC90" s="75"/>
      <c r="BD90" s="75"/>
      <c r="BE90" s="75">
        <v>78</v>
      </c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66"/>
      <c r="CP90" s="99"/>
    </row>
    <row r="91" spans="1:94" ht="34.5" customHeight="1">
      <c r="A91" s="97" t="s">
        <v>301</v>
      </c>
      <c r="B91" s="82" t="s">
        <v>305</v>
      </c>
      <c r="C91" s="83" t="s">
        <v>146</v>
      </c>
      <c r="D91" s="75"/>
      <c r="E91" s="75">
        <v>5.8</v>
      </c>
      <c r="F91" s="75"/>
      <c r="G91" s="75"/>
      <c r="H91" s="75"/>
      <c r="I91" s="75"/>
      <c r="J91" s="75"/>
      <c r="K91" s="75"/>
      <c r="L91" s="75"/>
      <c r="M91" s="75">
        <v>6</v>
      </c>
      <c r="N91" s="75">
        <f>AT91+AU91+AY91+BL91+BM91+BQ91</f>
        <v>180</v>
      </c>
      <c r="O91" s="75">
        <f>AT91+AU91+BL91+BM91</f>
        <v>68</v>
      </c>
      <c r="P91" s="75">
        <f>AT91+BL91</f>
        <v>34</v>
      </c>
      <c r="Q91" s="75">
        <f>AU91+BM91</f>
        <v>34</v>
      </c>
      <c r="R91" s="75"/>
      <c r="S91" s="75"/>
      <c r="T91" s="75"/>
      <c r="U91" s="75">
        <f>AY91+BQ91</f>
        <v>112</v>
      </c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>
        <v>18</v>
      </c>
      <c r="AU91" s="75">
        <v>18</v>
      </c>
      <c r="AV91" s="75"/>
      <c r="AW91" s="75"/>
      <c r="AX91" s="75"/>
      <c r="AY91" s="75">
        <v>54</v>
      </c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>
        <v>16</v>
      </c>
      <c r="BM91" s="75">
        <v>16</v>
      </c>
      <c r="BN91" s="75"/>
      <c r="BO91" s="75"/>
      <c r="BP91" s="75"/>
      <c r="BQ91" s="75">
        <v>58</v>
      </c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66"/>
      <c r="CP91" s="99"/>
    </row>
    <row r="92" spans="1:94" ht="36">
      <c r="A92" s="97" t="s">
        <v>201</v>
      </c>
      <c r="B92" s="82" t="s">
        <v>296</v>
      </c>
      <c r="C92" s="83" t="s">
        <v>146</v>
      </c>
      <c r="D92" s="75">
        <v>8</v>
      </c>
      <c r="E92" s="75"/>
      <c r="F92" s="75"/>
      <c r="G92" s="75"/>
      <c r="H92" s="75"/>
      <c r="I92" s="75"/>
      <c r="J92" s="75"/>
      <c r="K92" s="75"/>
      <c r="L92" s="75"/>
      <c r="M92" s="75">
        <v>3</v>
      </c>
      <c r="N92" s="75">
        <f>BL92+BM92+BQ92</f>
        <v>90</v>
      </c>
      <c r="O92" s="75">
        <f>BL92+BM92</f>
        <v>32</v>
      </c>
      <c r="P92" s="75">
        <v>16</v>
      </c>
      <c r="Q92" s="75">
        <v>16</v>
      </c>
      <c r="R92" s="75"/>
      <c r="S92" s="75"/>
      <c r="T92" s="75"/>
      <c r="U92" s="75">
        <v>58</v>
      </c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>
        <v>16</v>
      </c>
      <c r="BM92" s="75">
        <v>16</v>
      </c>
      <c r="BN92" s="75"/>
      <c r="BO92" s="75"/>
      <c r="BP92" s="75"/>
      <c r="BQ92" s="75">
        <v>58</v>
      </c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66"/>
      <c r="CP92" s="99"/>
    </row>
    <row r="93" spans="1:94" ht="48">
      <c r="A93" s="97" t="s">
        <v>302</v>
      </c>
      <c r="B93" s="82" t="s">
        <v>306</v>
      </c>
      <c r="C93" s="83" t="s">
        <v>146</v>
      </c>
      <c r="D93" s="75"/>
      <c r="E93" s="75">
        <v>7</v>
      </c>
      <c r="F93" s="75"/>
      <c r="G93" s="75"/>
      <c r="H93" s="75"/>
      <c r="I93" s="75"/>
      <c r="J93" s="75"/>
      <c r="K93" s="75"/>
      <c r="L93" s="75"/>
      <c r="M93" s="75">
        <v>3</v>
      </c>
      <c r="N93" s="75">
        <f>BF93+BG93+BK93</f>
        <v>90</v>
      </c>
      <c r="O93" s="75">
        <f>BF93+BG93</f>
        <v>36</v>
      </c>
      <c r="P93" s="75">
        <v>18</v>
      </c>
      <c r="Q93" s="75">
        <v>18</v>
      </c>
      <c r="R93" s="75"/>
      <c r="S93" s="75"/>
      <c r="T93" s="75"/>
      <c r="U93" s="75">
        <v>54</v>
      </c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>
        <v>18</v>
      </c>
      <c r="BG93" s="75">
        <v>18</v>
      </c>
      <c r="BH93" s="75"/>
      <c r="BI93" s="75"/>
      <c r="BJ93" s="75"/>
      <c r="BK93" s="75">
        <v>54</v>
      </c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66"/>
      <c r="CP93" s="99"/>
    </row>
    <row r="94" spans="1:94" ht="24">
      <c r="A94" s="97" t="s">
        <v>204</v>
      </c>
      <c r="B94" s="82" t="s">
        <v>297</v>
      </c>
      <c r="C94" s="83" t="s">
        <v>146</v>
      </c>
      <c r="D94" s="75">
        <v>3</v>
      </c>
      <c r="E94" s="75"/>
      <c r="F94" s="75"/>
      <c r="G94" s="75"/>
      <c r="H94" s="75"/>
      <c r="I94" s="75"/>
      <c r="J94" s="75"/>
      <c r="K94" s="75"/>
      <c r="L94" s="75"/>
      <c r="M94" s="75">
        <v>5</v>
      </c>
      <c r="N94" s="75">
        <f>AH94+AI94+AM94</f>
        <v>150</v>
      </c>
      <c r="O94" s="75">
        <f>AH94+AI94</f>
        <v>72</v>
      </c>
      <c r="P94" s="75">
        <v>36</v>
      </c>
      <c r="Q94" s="75">
        <v>36</v>
      </c>
      <c r="R94" s="75"/>
      <c r="S94" s="75"/>
      <c r="T94" s="75"/>
      <c r="U94" s="75">
        <v>78</v>
      </c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>
        <v>36</v>
      </c>
      <c r="AI94" s="75">
        <v>36</v>
      </c>
      <c r="AJ94" s="75"/>
      <c r="AK94" s="75"/>
      <c r="AL94" s="75"/>
      <c r="AM94" s="75">
        <v>78</v>
      </c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66"/>
      <c r="CP94" s="99"/>
    </row>
    <row r="95" spans="1:94" ht="24">
      <c r="A95" s="97" t="s">
        <v>205</v>
      </c>
      <c r="B95" s="82" t="s">
        <v>298</v>
      </c>
      <c r="C95" s="83" t="s">
        <v>146</v>
      </c>
      <c r="D95" s="75">
        <v>8</v>
      </c>
      <c r="E95" s="75"/>
      <c r="F95" s="75"/>
      <c r="G95" s="75"/>
      <c r="H95" s="75"/>
      <c r="I95" s="75"/>
      <c r="J95" s="75"/>
      <c r="K95" s="75"/>
      <c r="L95" s="75"/>
      <c r="M95" s="75">
        <v>3</v>
      </c>
      <c r="N95" s="75">
        <f>BL95+BM95+BQ95</f>
        <v>90</v>
      </c>
      <c r="O95" s="75">
        <f>BL95+BM95</f>
        <v>32</v>
      </c>
      <c r="P95" s="75">
        <v>16</v>
      </c>
      <c r="Q95" s="75">
        <v>16</v>
      </c>
      <c r="R95" s="75"/>
      <c r="S95" s="75"/>
      <c r="T95" s="75"/>
      <c r="U95" s="75">
        <v>58</v>
      </c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>
        <v>16</v>
      </c>
      <c r="BM95" s="75">
        <v>16</v>
      </c>
      <c r="BN95" s="75"/>
      <c r="BO95" s="75"/>
      <c r="BP95" s="75"/>
      <c r="BQ95" s="75">
        <v>58</v>
      </c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66"/>
      <c r="CP95" s="99"/>
    </row>
    <row r="96" spans="1:94" ht="24.75" thickBot="1">
      <c r="A96" s="120" t="s">
        <v>292</v>
      </c>
      <c r="B96" s="118" t="s">
        <v>299</v>
      </c>
      <c r="C96" s="119" t="s">
        <v>146</v>
      </c>
      <c r="D96" s="115">
        <v>3</v>
      </c>
      <c r="E96" s="115"/>
      <c r="F96" s="115"/>
      <c r="G96" s="115"/>
      <c r="H96" s="115"/>
      <c r="I96" s="115"/>
      <c r="J96" s="115"/>
      <c r="K96" s="115"/>
      <c r="L96" s="115"/>
      <c r="M96" s="115">
        <v>3</v>
      </c>
      <c r="N96" s="115">
        <f>AH96+AI96+AM96</f>
        <v>90</v>
      </c>
      <c r="O96" s="115">
        <f>AH96+AI96</f>
        <v>36</v>
      </c>
      <c r="P96" s="115">
        <v>18</v>
      </c>
      <c r="Q96" s="115">
        <v>18</v>
      </c>
      <c r="R96" s="115"/>
      <c r="S96" s="115"/>
      <c r="T96" s="115"/>
      <c r="U96" s="115">
        <v>54</v>
      </c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>
        <f>+AI96</f>
        <v>18</v>
      </c>
      <c r="AI96" s="115">
        <v>18</v>
      </c>
      <c r="AJ96" s="115"/>
      <c r="AK96" s="115"/>
      <c r="AL96" s="115"/>
      <c r="AM96" s="115">
        <v>54</v>
      </c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66"/>
      <c r="CP96" s="99"/>
    </row>
    <row r="97" spans="1:94" ht="12.75" thickBot="1">
      <c r="A97" s="99" t="s">
        <v>207</v>
      </c>
      <c r="B97" s="116"/>
      <c r="C97" s="117"/>
      <c r="D97" s="69">
        <v>4</v>
      </c>
      <c r="E97" s="69">
        <v>7</v>
      </c>
      <c r="F97" s="69"/>
      <c r="G97" s="69"/>
      <c r="H97" s="69"/>
      <c r="I97" s="69"/>
      <c r="J97" s="69"/>
      <c r="K97" s="69"/>
      <c r="L97" s="69"/>
      <c r="M97" s="69">
        <f>SUM(M90:M96)</f>
        <v>41</v>
      </c>
      <c r="N97" s="69">
        <f aca="true" t="shared" si="4" ref="N97:BQ97">SUM(N90:N96)</f>
        <v>1230</v>
      </c>
      <c r="O97" s="69">
        <f t="shared" si="4"/>
        <v>528</v>
      </c>
      <c r="P97" s="69">
        <f t="shared" si="4"/>
        <v>138</v>
      </c>
      <c r="Q97" s="69">
        <f t="shared" si="4"/>
        <v>390</v>
      </c>
      <c r="R97" s="69">
        <f t="shared" si="4"/>
        <v>0</v>
      </c>
      <c r="S97" s="69">
        <f t="shared" si="4"/>
        <v>0</v>
      </c>
      <c r="T97" s="69">
        <f t="shared" si="4"/>
        <v>0</v>
      </c>
      <c r="U97" s="69">
        <f t="shared" si="4"/>
        <v>702</v>
      </c>
      <c r="V97" s="69">
        <f t="shared" si="4"/>
        <v>0</v>
      </c>
      <c r="W97" s="69">
        <f t="shared" si="4"/>
        <v>0</v>
      </c>
      <c r="X97" s="69">
        <f t="shared" si="4"/>
        <v>0</v>
      </c>
      <c r="Y97" s="69">
        <f t="shared" si="4"/>
        <v>0</v>
      </c>
      <c r="Z97" s="69">
        <f t="shared" si="4"/>
        <v>0</v>
      </c>
      <c r="AA97" s="69">
        <f t="shared" si="4"/>
        <v>0</v>
      </c>
      <c r="AB97" s="69">
        <f t="shared" si="4"/>
        <v>0</v>
      </c>
      <c r="AC97" s="69">
        <f t="shared" si="4"/>
        <v>0</v>
      </c>
      <c r="AD97" s="69">
        <f t="shared" si="4"/>
        <v>0</v>
      </c>
      <c r="AE97" s="69">
        <f t="shared" si="4"/>
        <v>0</v>
      </c>
      <c r="AF97" s="69">
        <f t="shared" si="4"/>
        <v>0</v>
      </c>
      <c r="AG97" s="69">
        <f t="shared" si="4"/>
        <v>0</v>
      </c>
      <c r="AH97" s="69">
        <f t="shared" si="4"/>
        <v>54</v>
      </c>
      <c r="AI97" s="69">
        <f t="shared" si="4"/>
        <v>90</v>
      </c>
      <c r="AJ97" s="69">
        <f t="shared" si="4"/>
        <v>0</v>
      </c>
      <c r="AK97" s="69">
        <f t="shared" si="4"/>
        <v>0</v>
      </c>
      <c r="AL97" s="69">
        <f t="shared" si="4"/>
        <v>0</v>
      </c>
      <c r="AM97" s="69">
        <f t="shared" si="4"/>
        <v>186</v>
      </c>
      <c r="AN97" s="69">
        <f t="shared" si="4"/>
        <v>0</v>
      </c>
      <c r="AO97" s="69">
        <f t="shared" si="4"/>
        <v>72</v>
      </c>
      <c r="AP97" s="69">
        <f t="shared" si="4"/>
        <v>0</v>
      </c>
      <c r="AQ97" s="69">
        <f t="shared" si="4"/>
        <v>0</v>
      </c>
      <c r="AR97" s="69">
        <f t="shared" si="4"/>
        <v>0</v>
      </c>
      <c r="AS97" s="69">
        <f t="shared" si="4"/>
        <v>78</v>
      </c>
      <c r="AT97" s="69">
        <f t="shared" si="4"/>
        <v>18</v>
      </c>
      <c r="AU97" s="69">
        <f t="shared" si="4"/>
        <v>90</v>
      </c>
      <c r="AV97" s="69">
        <f t="shared" si="4"/>
        <v>0</v>
      </c>
      <c r="AW97" s="69">
        <f t="shared" si="4"/>
        <v>0</v>
      </c>
      <c r="AX97" s="69">
        <f t="shared" si="4"/>
        <v>0</v>
      </c>
      <c r="AY97" s="69">
        <f t="shared" si="4"/>
        <v>132</v>
      </c>
      <c r="AZ97" s="69">
        <f t="shared" si="4"/>
        <v>0</v>
      </c>
      <c r="BA97" s="69">
        <f t="shared" si="4"/>
        <v>72</v>
      </c>
      <c r="BB97" s="69">
        <f t="shared" si="4"/>
        <v>0</v>
      </c>
      <c r="BC97" s="69">
        <f t="shared" si="4"/>
        <v>0</v>
      </c>
      <c r="BD97" s="69">
        <f t="shared" si="4"/>
        <v>0</v>
      </c>
      <c r="BE97" s="69">
        <f t="shared" si="4"/>
        <v>78</v>
      </c>
      <c r="BF97" s="69">
        <f t="shared" si="4"/>
        <v>18</v>
      </c>
      <c r="BG97" s="69">
        <f t="shared" si="4"/>
        <v>18</v>
      </c>
      <c r="BH97" s="69">
        <f t="shared" si="4"/>
        <v>0</v>
      </c>
      <c r="BI97" s="69">
        <f t="shared" si="4"/>
        <v>0</v>
      </c>
      <c r="BJ97" s="69">
        <f t="shared" si="4"/>
        <v>0</v>
      </c>
      <c r="BK97" s="69">
        <f t="shared" si="4"/>
        <v>54</v>
      </c>
      <c r="BL97" s="69">
        <f t="shared" si="4"/>
        <v>48</v>
      </c>
      <c r="BM97" s="69">
        <f t="shared" si="4"/>
        <v>48</v>
      </c>
      <c r="BN97" s="69">
        <f t="shared" si="4"/>
        <v>0</v>
      </c>
      <c r="BO97" s="69">
        <f t="shared" si="4"/>
        <v>0</v>
      </c>
      <c r="BP97" s="69">
        <f t="shared" si="4"/>
        <v>0</v>
      </c>
      <c r="BQ97" s="69">
        <f t="shared" si="4"/>
        <v>174</v>
      </c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68"/>
      <c r="CP97" s="99"/>
    </row>
    <row r="98" spans="1:94" s="89" customFormat="1" ht="12.75">
      <c r="A98" s="206" t="s">
        <v>208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91"/>
      <c r="CG98" s="91"/>
      <c r="CH98" s="91"/>
      <c r="CI98" s="91"/>
      <c r="CJ98" s="91"/>
      <c r="CK98" s="91"/>
      <c r="CL98" s="91"/>
      <c r="CM98" s="91"/>
      <c r="CN98" s="91"/>
      <c r="CO98" s="109"/>
      <c r="CP98" s="103"/>
    </row>
    <row r="99" spans="1:94" ht="12">
      <c r="A99" s="97" t="s">
        <v>209</v>
      </c>
      <c r="B99" s="82" t="s">
        <v>211</v>
      </c>
      <c r="C99" s="83" t="s">
        <v>210</v>
      </c>
      <c r="D99" s="75">
        <v>7</v>
      </c>
      <c r="E99" s="75" t="s">
        <v>212</v>
      </c>
      <c r="F99" s="75"/>
      <c r="G99" s="75">
        <v>8</v>
      </c>
      <c r="H99" s="75"/>
      <c r="I99" s="75"/>
      <c r="J99" s="75"/>
      <c r="K99" s="75"/>
      <c r="L99" s="75"/>
      <c r="M99" s="75"/>
      <c r="N99" s="75">
        <v>870</v>
      </c>
      <c r="O99" s="75">
        <v>435</v>
      </c>
      <c r="P99" s="75"/>
      <c r="Q99" s="75">
        <v>435</v>
      </c>
      <c r="R99" s="75"/>
      <c r="S99" s="75"/>
      <c r="T99" s="75"/>
      <c r="U99" s="75">
        <v>435</v>
      </c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>
        <v>120</v>
      </c>
      <c r="AV99" s="75"/>
      <c r="AW99" s="75"/>
      <c r="AX99" s="75"/>
      <c r="AY99" s="75">
        <v>120</v>
      </c>
      <c r="AZ99" s="75"/>
      <c r="BA99" s="75">
        <v>105</v>
      </c>
      <c r="BB99" s="75"/>
      <c r="BC99" s="75"/>
      <c r="BD99" s="75"/>
      <c r="BE99" s="75">
        <v>105</v>
      </c>
      <c r="BF99" s="75"/>
      <c r="BG99" s="75">
        <v>120</v>
      </c>
      <c r="BH99" s="75"/>
      <c r="BI99" s="75"/>
      <c r="BJ99" s="75"/>
      <c r="BK99" s="75">
        <v>90</v>
      </c>
      <c r="BL99" s="75"/>
      <c r="BM99" s="75">
        <v>90</v>
      </c>
      <c r="BN99" s="75"/>
      <c r="BO99" s="75"/>
      <c r="BP99" s="75"/>
      <c r="BQ99" s="75">
        <v>120</v>
      </c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66"/>
      <c r="CP99" s="99"/>
    </row>
    <row r="100" spans="1:94" s="92" customFormat="1" ht="13.5">
      <c r="A100" s="208" t="s">
        <v>213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93"/>
      <c r="CG100" s="93"/>
      <c r="CH100" s="93"/>
      <c r="CI100" s="93"/>
      <c r="CJ100" s="93"/>
      <c r="CK100" s="93"/>
      <c r="CL100" s="93"/>
      <c r="CM100" s="93"/>
      <c r="CN100" s="93"/>
      <c r="CO100" s="110"/>
      <c r="CP100" s="104"/>
    </row>
    <row r="101" spans="1:94" ht="12">
      <c r="A101" s="97" t="s">
        <v>214</v>
      </c>
      <c r="B101" s="82" t="s">
        <v>215</v>
      </c>
      <c r="C101" s="83"/>
      <c r="D101" s="75"/>
      <c r="E101" s="75">
        <v>5</v>
      </c>
      <c r="F101" s="75"/>
      <c r="G101" s="75"/>
      <c r="H101" s="75"/>
      <c r="I101" s="75"/>
      <c r="J101" s="75"/>
      <c r="K101" s="75"/>
      <c r="L101" s="75"/>
      <c r="M101" s="75">
        <v>3</v>
      </c>
      <c r="N101" s="75">
        <f>AT101+AU101+AY101</f>
        <v>90</v>
      </c>
      <c r="O101" s="75">
        <f>AT101+AU101</f>
        <v>36</v>
      </c>
      <c r="P101" s="75">
        <v>18</v>
      </c>
      <c r="Q101" s="75">
        <v>18</v>
      </c>
      <c r="R101" s="75"/>
      <c r="S101" s="75"/>
      <c r="T101" s="75"/>
      <c r="U101" s="75">
        <v>54</v>
      </c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>
        <v>18</v>
      </c>
      <c r="AU101" s="75">
        <v>18</v>
      </c>
      <c r="AV101" s="75"/>
      <c r="AW101" s="75"/>
      <c r="AX101" s="75"/>
      <c r="AY101" s="75">
        <v>54</v>
      </c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66"/>
      <c r="CP101" s="99"/>
    </row>
    <row r="102" spans="1:94" ht="12">
      <c r="A102" s="97" t="s">
        <v>216</v>
      </c>
      <c r="B102" s="82" t="s">
        <v>217</v>
      </c>
      <c r="C102" s="83"/>
      <c r="D102" s="75"/>
      <c r="E102" s="75">
        <v>5</v>
      </c>
      <c r="F102" s="75"/>
      <c r="G102" s="75"/>
      <c r="H102" s="75"/>
      <c r="I102" s="75"/>
      <c r="J102" s="75"/>
      <c r="K102" s="75"/>
      <c r="L102" s="75"/>
      <c r="M102" s="75">
        <v>3</v>
      </c>
      <c r="N102" s="75">
        <f>AT102+AU102+AY102</f>
        <v>90</v>
      </c>
      <c r="O102" s="75">
        <f>AT102+AU102</f>
        <v>36</v>
      </c>
      <c r="P102" s="75">
        <v>18</v>
      </c>
      <c r="Q102" s="75">
        <v>18</v>
      </c>
      <c r="R102" s="75"/>
      <c r="S102" s="75"/>
      <c r="T102" s="75"/>
      <c r="U102" s="75">
        <v>54</v>
      </c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>
        <v>18</v>
      </c>
      <c r="AU102" s="75">
        <v>18</v>
      </c>
      <c r="AV102" s="75"/>
      <c r="AW102" s="75"/>
      <c r="AX102" s="75"/>
      <c r="AY102" s="75">
        <v>54</v>
      </c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66"/>
      <c r="CP102" s="99"/>
    </row>
    <row r="103" spans="1:94" ht="12">
      <c r="A103" s="97" t="s">
        <v>218</v>
      </c>
      <c r="B103" s="82" t="s">
        <v>219</v>
      </c>
      <c r="C103" s="83"/>
      <c r="D103" s="75"/>
      <c r="E103" s="75">
        <v>6</v>
      </c>
      <c r="F103" s="75"/>
      <c r="G103" s="75"/>
      <c r="H103" s="75"/>
      <c r="I103" s="75"/>
      <c r="J103" s="75"/>
      <c r="K103" s="75"/>
      <c r="L103" s="75"/>
      <c r="M103" s="75">
        <v>3</v>
      </c>
      <c r="N103" s="75">
        <f>AZ103+BA103+BE103</f>
        <v>90</v>
      </c>
      <c r="O103" s="75">
        <f>AZ103+BA103</f>
        <v>36</v>
      </c>
      <c r="P103" s="75">
        <v>18</v>
      </c>
      <c r="Q103" s="75">
        <v>18</v>
      </c>
      <c r="R103" s="75"/>
      <c r="S103" s="75"/>
      <c r="T103" s="75"/>
      <c r="U103" s="75">
        <v>54</v>
      </c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>
        <v>18</v>
      </c>
      <c r="BA103" s="75">
        <v>18</v>
      </c>
      <c r="BB103" s="75"/>
      <c r="BC103" s="75"/>
      <c r="BD103" s="75"/>
      <c r="BE103" s="75">
        <v>54</v>
      </c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66"/>
      <c r="CP103" s="99"/>
    </row>
    <row r="104" spans="1:94" ht="12">
      <c r="A104" s="97" t="s">
        <v>220</v>
      </c>
      <c r="B104" s="82" t="s">
        <v>221</v>
      </c>
      <c r="C104" s="83"/>
      <c r="D104" s="75"/>
      <c r="E104" s="75">
        <v>6</v>
      </c>
      <c r="F104" s="75"/>
      <c r="G104" s="75"/>
      <c r="H104" s="75"/>
      <c r="I104" s="75"/>
      <c r="J104" s="75"/>
      <c r="K104" s="75"/>
      <c r="L104" s="75"/>
      <c r="M104" s="75">
        <v>3</v>
      </c>
      <c r="N104" s="75">
        <f>AZ104+BA104+BE104</f>
        <v>90</v>
      </c>
      <c r="O104" s="75">
        <f>AZ104+BA104</f>
        <v>36</v>
      </c>
      <c r="P104" s="75">
        <v>18</v>
      </c>
      <c r="Q104" s="75">
        <v>18</v>
      </c>
      <c r="R104" s="75"/>
      <c r="S104" s="75"/>
      <c r="T104" s="75"/>
      <c r="U104" s="75">
        <v>54</v>
      </c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>
        <v>18</v>
      </c>
      <c r="BA104" s="75">
        <v>18</v>
      </c>
      <c r="BB104" s="75"/>
      <c r="BC104" s="75"/>
      <c r="BD104" s="75"/>
      <c r="BE104" s="75">
        <v>54</v>
      </c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66"/>
      <c r="CP104" s="99"/>
    </row>
    <row r="105" spans="1:94" ht="12">
      <c r="A105" s="95" t="s">
        <v>222</v>
      </c>
      <c r="B105" s="82"/>
      <c r="C105" s="83"/>
      <c r="D105" s="75"/>
      <c r="E105" s="75">
        <v>4</v>
      </c>
      <c r="F105" s="75"/>
      <c r="G105" s="75"/>
      <c r="H105" s="75"/>
      <c r="I105" s="75"/>
      <c r="J105" s="75"/>
      <c r="K105" s="75"/>
      <c r="L105" s="75"/>
      <c r="M105" s="75">
        <f>M101+M102+M103+M104</f>
        <v>12</v>
      </c>
      <c r="N105" s="75">
        <f aca="true" t="shared" si="5" ref="N105:BQ105">N101+N102+N103+N104</f>
        <v>360</v>
      </c>
      <c r="O105" s="75">
        <f t="shared" si="5"/>
        <v>144</v>
      </c>
      <c r="P105" s="75">
        <f t="shared" si="5"/>
        <v>72</v>
      </c>
      <c r="Q105" s="75">
        <f t="shared" si="5"/>
        <v>72</v>
      </c>
      <c r="R105" s="75">
        <f t="shared" si="5"/>
        <v>0</v>
      </c>
      <c r="S105" s="75">
        <f t="shared" si="5"/>
        <v>0</v>
      </c>
      <c r="T105" s="75">
        <f t="shared" si="5"/>
        <v>0</v>
      </c>
      <c r="U105" s="75">
        <f t="shared" si="5"/>
        <v>216</v>
      </c>
      <c r="V105" s="75">
        <f t="shared" si="5"/>
        <v>0</v>
      </c>
      <c r="W105" s="75">
        <f t="shared" si="5"/>
        <v>0</v>
      </c>
      <c r="X105" s="75">
        <f t="shared" si="5"/>
        <v>0</v>
      </c>
      <c r="Y105" s="75">
        <f t="shared" si="5"/>
        <v>0</v>
      </c>
      <c r="Z105" s="75">
        <f t="shared" si="5"/>
        <v>0</v>
      </c>
      <c r="AA105" s="75">
        <f t="shared" si="5"/>
        <v>0</v>
      </c>
      <c r="AB105" s="75">
        <f t="shared" si="5"/>
        <v>0</v>
      </c>
      <c r="AC105" s="75">
        <f t="shared" si="5"/>
        <v>0</v>
      </c>
      <c r="AD105" s="75">
        <f t="shared" si="5"/>
        <v>0</v>
      </c>
      <c r="AE105" s="75">
        <f t="shared" si="5"/>
        <v>0</v>
      </c>
      <c r="AF105" s="75">
        <f t="shared" si="5"/>
        <v>0</v>
      </c>
      <c r="AG105" s="75">
        <f t="shared" si="5"/>
        <v>0</v>
      </c>
      <c r="AH105" s="75">
        <f t="shared" si="5"/>
        <v>0</v>
      </c>
      <c r="AI105" s="75">
        <f t="shared" si="5"/>
        <v>0</v>
      </c>
      <c r="AJ105" s="75">
        <f t="shared" si="5"/>
        <v>0</v>
      </c>
      <c r="AK105" s="75">
        <f t="shared" si="5"/>
        <v>0</v>
      </c>
      <c r="AL105" s="75">
        <f t="shared" si="5"/>
        <v>0</v>
      </c>
      <c r="AM105" s="75">
        <f t="shared" si="5"/>
        <v>0</v>
      </c>
      <c r="AN105" s="75">
        <f t="shared" si="5"/>
        <v>0</v>
      </c>
      <c r="AO105" s="75">
        <f t="shared" si="5"/>
        <v>0</v>
      </c>
      <c r="AP105" s="75">
        <f t="shared" si="5"/>
        <v>0</v>
      </c>
      <c r="AQ105" s="75">
        <f t="shared" si="5"/>
        <v>0</v>
      </c>
      <c r="AR105" s="75">
        <f t="shared" si="5"/>
        <v>0</v>
      </c>
      <c r="AS105" s="75">
        <f t="shared" si="5"/>
        <v>0</v>
      </c>
      <c r="AT105" s="75">
        <f t="shared" si="5"/>
        <v>36</v>
      </c>
      <c r="AU105" s="75">
        <f t="shared" si="5"/>
        <v>36</v>
      </c>
      <c r="AV105" s="75">
        <f t="shared" si="5"/>
        <v>0</v>
      </c>
      <c r="AW105" s="75">
        <f t="shared" si="5"/>
        <v>0</v>
      </c>
      <c r="AX105" s="75">
        <f t="shared" si="5"/>
        <v>0</v>
      </c>
      <c r="AY105" s="75">
        <f t="shared" si="5"/>
        <v>108</v>
      </c>
      <c r="AZ105" s="75">
        <f t="shared" si="5"/>
        <v>36</v>
      </c>
      <c r="BA105" s="75">
        <f t="shared" si="5"/>
        <v>36</v>
      </c>
      <c r="BB105" s="75">
        <f t="shared" si="5"/>
        <v>0</v>
      </c>
      <c r="BC105" s="75">
        <f t="shared" si="5"/>
        <v>0</v>
      </c>
      <c r="BD105" s="75">
        <f t="shared" si="5"/>
        <v>0</v>
      </c>
      <c r="BE105" s="75">
        <f t="shared" si="5"/>
        <v>108</v>
      </c>
      <c r="BF105" s="75">
        <f t="shared" si="5"/>
        <v>0</v>
      </c>
      <c r="BG105" s="75">
        <f t="shared" si="5"/>
        <v>0</v>
      </c>
      <c r="BH105" s="75">
        <f t="shared" si="5"/>
        <v>0</v>
      </c>
      <c r="BI105" s="75">
        <f t="shared" si="5"/>
        <v>0</v>
      </c>
      <c r="BJ105" s="75">
        <f t="shared" si="5"/>
        <v>0</v>
      </c>
      <c r="BK105" s="75">
        <f t="shared" si="5"/>
        <v>0</v>
      </c>
      <c r="BL105" s="75">
        <f t="shared" si="5"/>
        <v>0</v>
      </c>
      <c r="BM105" s="75">
        <f t="shared" si="5"/>
        <v>0</v>
      </c>
      <c r="BN105" s="75">
        <f t="shared" si="5"/>
        <v>0</v>
      </c>
      <c r="BO105" s="75">
        <f t="shared" si="5"/>
        <v>0</v>
      </c>
      <c r="BP105" s="75">
        <f t="shared" si="5"/>
        <v>0</v>
      </c>
      <c r="BQ105" s="75">
        <f t="shared" si="5"/>
        <v>0</v>
      </c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66"/>
      <c r="CP105" s="99"/>
    </row>
    <row r="106" spans="1:94" s="92" customFormat="1" ht="13.5">
      <c r="A106" s="208" t="s">
        <v>223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93"/>
      <c r="CG106" s="93"/>
      <c r="CH106" s="93"/>
      <c r="CI106" s="93"/>
      <c r="CJ106" s="93"/>
      <c r="CK106" s="93"/>
      <c r="CL106" s="93"/>
      <c r="CM106" s="93"/>
      <c r="CN106" s="93"/>
      <c r="CO106" s="110"/>
      <c r="CP106" s="104"/>
    </row>
    <row r="107" spans="1:94" ht="12">
      <c r="A107" s="97" t="s">
        <v>224</v>
      </c>
      <c r="B107" s="82" t="s">
        <v>225</v>
      </c>
      <c r="C107" s="83"/>
      <c r="D107" s="75">
        <v>7</v>
      </c>
      <c r="E107" s="75"/>
      <c r="F107" s="75"/>
      <c r="G107" s="75"/>
      <c r="H107" s="75"/>
      <c r="I107" s="75"/>
      <c r="J107" s="75"/>
      <c r="K107" s="75"/>
      <c r="L107" s="75"/>
      <c r="M107" s="75">
        <v>5</v>
      </c>
      <c r="N107" s="75">
        <f>BF107+BG107+BK107</f>
        <v>150</v>
      </c>
      <c r="O107" s="75">
        <v>36</v>
      </c>
      <c r="P107" s="75">
        <v>18</v>
      </c>
      <c r="Q107" s="75">
        <v>18</v>
      </c>
      <c r="R107" s="75"/>
      <c r="S107" s="75"/>
      <c r="T107" s="75"/>
      <c r="U107" s="75">
        <v>114</v>
      </c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>
        <v>18</v>
      </c>
      <c r="BG107" s="75">
        <v>18</v>
      </c>
      <c r="BH107" s="75"/>
      <c r="BI107" s="75"/>
      <c r="BJ107" s="75"/>
      <c r="BK107" s="75">
        <v>114</v>
      </c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66"/>
      <c r="CP107" s="99"/>
    </row>
    <row r="108" spans="1:94" ht="12">
      <c r="A108" s="97" t="s">
        <v>226</v>
      </c>
      <c r="B108" s="82" t="s">
        <v>227</v>
      </c>
      <c r="C108" s="83"/>
      <c r="D108" s="75">
        <v>7</v>
      </c>
      <c r="E108" s="75"/>
      <c r="F108" s="75"/>
      <c r="G108" s="75"/>
      <c r="H108" s="75"/>
      <c r="I108" s="75"/>
      <c r="J108" s="75"/>
      <c r="K108" s="75"/>
      <c r="L108" s="75"/>
      <c r="M108" s="75">
        <v>5</v>
      </c>
      <c r="N108" s="75">
        <f>BF108+BG108+BK108</f>
        <v>150</v>
      </c>
      <c r="O108" s="75">
        <v>72</v>
      </c>
      <c r="P108" s="75">
        <v>36</v>
      </c>
      <c r="Q108" s="75">
        <v>36</v>
      </c>
      <c r="R108" s="75"/>
      <c r="S108" s="75"/>
      <c r="T108" s="75"/>
      <c r="U108" s="75">
        <v>78</v>
      </c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>
        <v>36</v>
      </c>
      <c r="BG108" s="75">
        <v>36</v>
      </c>
      <c r="BH108" s="75"/>
      <c r="BI108" s="75"/>
      <c r="BJ108" s="75"/>
      <c r="BK108" s="75">
        <v>78</v>
      </c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66"/>
      <c r="CP108" s="99"/>
    </row>
    <row r="109" spans="1:94" ht="12">
      <c r="A109" s="97" t="s">
        <v>228</v>
      </c>
      <c r="B109" s="82" t="s">
        <v>229</v>
      </c>
      <c r="C109" s="83"/>
      <c r="D109" s="75"/>
      <c r="E109" s="75">
        <v>8</v>
      </c>
      <c r="F109" s="75"/>
      <c r="G109" s="75"/>
      <c r="H109" s="75"/>
      <c r="I109" s="75"/>
      <c r="J109" s="75"/>
      <c r="K109" s="75"/>
      <c r="L109" s="75"/>
      <c r="M109" s="75">
        <v>4</v>
      </c>
      <c r="N109" s="75">
        <f>BL109+BM109+BQ109</f>
        <v>120</v>
      </c>
      <c r="O109" s="75">
        <v>48</v>
      </c>
      <c r="P109" s="75">
        <v>16</v>
      </c>
      <c r="Q109" s="75">
        <v>32</v>
      </c>
      <c r="R109" s="75"/>
      <c r="S109" s="75"/>
      <c r="T109" s="75"/>
      <c r="U109" s="75">
        <v>72</v>
      </c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>
        <v>16</v>
      </c>
      <c r="BM109" s="75">
        <v>32</v>
      </c>
      <c r="BN109" s="75"/>
      <c r="BO109" s="75"/>
      <c r="BP109" s="75"/>
      <c r="BQ109" s="75">
        <v>72</v>
      </c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66"/>
      <c r="CP109" s="99"/>
    </row>
    <row r="110" spans="1:94" ht="12">
      <c r="A110" s="97" t="s">
        <v>230</v>
      </c>
      <c r="B110" s="82" t="s">
        <v>231</v>
      </c>
      <c r="C110" s="83"/>
      <c r="D110" s="75"/>
      <c r="E110" s="75">
        <v>8</v>
      </c>
      <c r="F110" s="75"/>
      <c r="G110" s="75"/>
      <c r="H110" s="75"/>
      <c r="I110" s="75"/>
      <c r="J110" s="75"/>
      <c r="K110" s="75"/>
      <c r="L110" s="75"/>
      <c r="M110" s="75">
        <v>3</v>
      </c>
      <c r="N110" s="75">
        <f>BL110+BM110+BQ110</f>
        <v>90</v>
      </c>
      <c r="O110" s="75">
        <v>32</v>
      </c>
      <c r="P110" s="75">
        <v>16</v>
      </c>
      <c r="Q110" s="75">
        <v>16</v>
      </c>
      <c r="R110" s="75"/>
      <c r="S110" s="75"/>
      <c r="T110" s="75"/>
      <c r="U110" s="75">
        <v>58</v>
      </c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>
        <v>16</v>
      </c>
      <c r="BM110" s="75">
        <v>16</v>
      </c>
      <c r="BN110" s="75"/>
      <c r="BO110" s="75"/>
      <c r="BP110" s="75"/>
      <c r="BQ110" s="75">
        <v>58</v>
      </c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66"/>
      <c r="CP110" s="99"/>
    </row>
    <row r="111" spans="1:94" ht="12.75" thickBot="1">
      <c r="A111" s="95" t="s">
        <v>232</v>
      </c>
      <c r="B111" s="82"/>
      <c r="C111" s="83"/>
      <c r="D111" s="75">
        <v>2</v>
      </c>
      <c r="E111" s="75">
        <v>2</v>
      </c>
      <c r="F111" s="75"/>
      <c r="G111" s="75"/>
      <c r="H111" s="75"/>
      <c r="I111" s="75"/>
      <c r="J111" s="75"/>
      <c r="K111" s="75"/>
      <c r="L111" s="75"/>
      <c r="M111" s="75">
        <f>M107+M108+M109+M110</f>
        <v>17</v>
      </c>
      <c r="N111" s="75">
        <f aca="true" t="shared" si="6" ref="N111:BY111">N107+N108+N109+N110</f>
        <v>510</v>
      </c>
      <c r="O111" s="75">
        <f t="shared" si="6"/>
        <v>188</v>
      </c>
      <c r="P111" s="75">
        <f t="shared" si="6"/>
        <v>86</v>
      </c>
      <c r="Q111" s="75">
        <f t="shared" si="6"/>
        <v>102</v>
      </c>
      <c r="R111" s="75">
        <f t="shared" si="6"/>
        <v>0</v>
      </c>
      <c r="S111" s="75">
        <f t="shared" si="6"/>
        <v>0</v>
      </c>
      <c r="T111" s="75">
        <f t="shared" si="6"/>
        <v>0</v>
      </c>
      <c r="U111" s="75">
        <f t="shared" si="6"/>
        <v>322</v>
      </c>
      <c r="V111" s="75">
        <f t="shared" si="6"/>
        <v>0</v>
      </c>
      <c r="W111" s="75">
        <f t="shared" si="6"/>
        <v>0</v>
      </c>
      <c r="X111" s="75">
        <f t="shared" si="6"/>
        <v>0</v>
      </c>
      <c r="Y111" s="75">
        <f t="shared" si="6"/>
        <v>0</v>
      </c>
      <c r="Z111" s="75">
        <f t="shared" si="6"/>
        <v>0</v>
      </c>
      <c r="AA111" s="75">
        <f t="shared" si="6"/>
        <v>0</v>
      </c>
      <c r="AB111" s="75">
        <f t="shared" si="6"/>
        <v>0</v>
      </c>
      <c r="AC111" s="75">
        <f t="shared" si="6"/>
        <v>0</v>
      </c>
      <c r="AD111" s="75">
        <f t="shared" si="6"/>
        <v>0</v>
      </c>
      <c r="AE111" s="75">
        <f t="shared" si="6"/>
        <v>0</v>
      </c>
      <c r="AF111" s="75">
        <f t="shared" si="6"/>
        <v>0</v>
      </c>
      <c r="AG111" s="75">
        <f t="shared" si="6"/>
        <v>0</v>
      </c>
      <c r="AH111" s="75">
        <f t="shared" si="6"/>
        <v>0</v>
      </c>
      <c r="AI111" s="75">
        <f t="shared" si="6"/>
        <v>0</v>
      </c>
      <c r="AJ111" s="75">
        <f t="shared" si="6"/>
        <v>0</v>
      </c>
      <c r="AK111" s="75">
        <f t="shared" si="6"/>
        <v>0</v>
      </c>
      <c r="AL111" s="75">
        <f t="shared" si="6"/>
        <v>0</v>
      </c>
      <c r="AM111" s="75">
        <f t="shared" si="6"/>
        <v>0</v>
      </c>
      <c r="AN111" s="75">
        <f t="shared" si="6"/>
        <v>0</v>
      </c>
      <c r="AO111" s="75">
        <f t="shared" si="6"/>
        <v>0</v>
      </c>
      <c r="AP111" s="75">
        <f t="shared" si="6"/>
        <v>0</v>
      </c>
      <c r="AQ111" s="75">
        <f t="shared" si="6"/>
        <v>0</v>
      </c>
      <c r="AR111" s="75">
        <f t="shared" si="6"/>
        <v>0</v>
      </c>
      <c r="AS111" s="75">
        <f t="shared" si="6"/>
        <v>0</v>
      </c>
      <c r="AT111" s="75">
        <f t="shared" si="6"/>
        <v>0</v>
      </c>
      <c r="AU111" s="75">
        <f t="shared" si="6"/>
        <v>0</v>
      </c>
      <c r="AV111" s="75">
        <f t="shared" si="6"/>
        <v>0</v>
      </c>
      <c r="AW111" s="75">
        <f t="shared" si="6"/>
        <v>0</v>
      </c>
      <c r="AX111" s="75">
        <f t="shared" si="6"/>
        <v>0</v>
      </c>
      <c r="AY111" s="75">
        <f t="shared" si="6"/>
        <v>0</v>
      </c>
      <c r="AZ111" s="75">
        <f t="shared" si="6"/>
        <v>0</v>
      </c>
      <c r="BA111" s="75">
        <f t="shared" si="6"/>
        <v>0</v>
      </c>
      <c r="BB111" s="75">
        <f t="shared" si="6"/>
        <v>0</v>
      </c>
      <c r="BC111" s="75">
        <f t="shared" si="6"/>
        <v>0</v>
      </c>
      <c r="BD111" s="75">
        <f t="shared" si="6"/>
        <v>0</v>
      </c>
      <c r="BE111" s="75">
        <f t="shared" si="6"/>
        <v>0</v>
      </c>
      <c r="BF111" s="75">
        <f t="shared" si="6"/>
        <v>54</v>
      </c>
      <c r="BG111" s="75">
        <f t="shared" si="6"/>
        <v>54</v>
      </c>
      <c r="BH111" s="75">
        <f t="shared" si="6"/>
        <v>0</v>
      </c>
      <c r="BI111" s="75">
        <f t="shared" si="6"/>
        <v>0</v>
      </c>
      <c r="BJ111" s="75">
        <f t="shared" si="6"/>
        <v>0</v>
      </c>
      <c r="BK111" s="75">
        <f t="shared" si="6"/>
        <v>192</v>
      </c>
      <c r="BL111" s="75">
        <f t="shared" si="6"/>
        <v>32</v>
      </c>
      <c r="BM111" s="75">
        <f t="shared" si="6"/>
        <v>48</v>
      </c>
      <c r="BN111" s="75">
        <f t="shared" si="6"/>
        <v>0</v>
      </c>
      <c r="BO111" s="75">
        <f t="shared" si="6"/>
        <v>0</v>
      </c>
      <c r="BP111" s="75">
        <f t="shared" si="6"/>
        <v>0</v>
      </c>
      <c r="BQ111" s="75">
        <f t="shared" si="6"/>
        <v>130</v>
      </c>
      <c r="BR111" s="75">
        <f t="shared" si="6"/>
        <v>0</v>
      </c>
      <c r="BS111" s="75">
        <f t="shared" si="6"/>
        <v>0</v>
      </c>
      <c r="BT111" s="75">
        <f t="shared" si="6"/>
        <v>0</v>
      </c>
      <c r="BU111" s="75">
        <f t="shared" si="6"/>
        <v>0</v>
      </c>
      <c r="BV111" s="75">
        <f t="shared" si="6"/>
        <v>0</v>
      </c>
      <c r="BW111" s="75">
        <f t="shared" si="6"/>
        <v>0</v>
      </c>
      <c r="BX111" s="75">
        <f t="shared" si="6"/>
        <v>0</v>
      </c>
      <c r="BY111" s="75">
        <f t="shared" si="6"/>
        <v>0</v>
      </c>
      <c r="BZ111" s="75">
        <f aca="true" t="shared" si="7" ref="BZ111:CO111">BZ107+BZ108+BZ109+BZ110</f>
        <v>0</v>
      </c>
      <c r="CA111" s="75">
        <f t="shared" si="7"/>
        <v>0</v>
      </c>
      <c r="CB111" s="75">
        <f t="shared" si="7"/>
        <v>0</v>
      </c>
      <c r="CC111" s="75">
        <f t="shared" si="7"/>
        <v>0</v>
      </c>
      <c r="CD111" s="75">
        <f t="shared" si="7"/>
        <v>0</v>
      </c>
      <c r="CE111" s="75">
        <f t="shared" si="7"/>
        <v>0</v>
      </c>
      <c r="CF111" s="75">
        <f t="shared" si="7"/>
        <v>0</v>
      </c>
      <c r="CG111" s="75">
        <f t="shared" si="7"/>
        <v>0</v>
      </c>
      <c r="CH111" s="75">
        <f t="shared" si="7"/>
        <v>0</v>
      </c>
      <c r="CI111" s="75">
        <f t="shared" si="7"/>
        <v>0</v>
      </c>
      <c r="CJ111" s="75">
        <f t="shared" si="7"/>
        <v>0</v>
      </c>
      <c r="CK111" s="75">
        <f t="shared" si="7"/>
        <v>0</v>
      </c>
      <c r="CL111" s="75">
        <f t="shared" si="7"/>
        <v>0</v>
      </c>
      <c r="CM111" s="75">
        <f t="shared" si="7"/>
        <v>0</v>
      </c>
      <c r="CN111" s="75">
        <f t="shared" si="7"/>
        <v>0</v>
      </c>
      <c r="CO111" s="75">
        <f t="shared" si="7"/>
        <v>0</v>
      </c>
      <c r="CP111" s="99"/>
    </row>
    <row r="112" spans="1:94" ht="12.75" thickBot="1">
      <c r="A112" s="84" t="s">
        <v>233</v>
      </c>
      <c r="B112" s="85"/>
      <c r="C112" s="86"/>
      <c r="D112" s="80">
        <v>2</v>
      </c>
      <c r="E112" s="80">
        <v>6</v>
      </c>
      <c r="F112" s="80"/>
      <c r="G112" s="80"/>
      <c r="H112" s="80"/>
      <c r="I112" s="80"/>
      <c r="J112" s="80"/>
      <c r="K112" s="80"/>
      <c r="L112" s="80"/>
      <c r="M112" s="80">
        <f>M105+M111</f>
        <v>29</v>
      </c>
      <c r="N112" s="80">
        <f aca="true" t="shared" si="8" ref="N112:BQ112">N105+N111</f>
        <v>870</v>
      </c>
      <c r="O112" s="80">
        <f t="shared" si="8"/>
        <v>332</v>
      </c>
      <c r="P112" s="80">
        <f t="shared" si="8"/>
        <v>158</v>
      </c>
      <c r="Q112" s="80">
        <f t="shared" si="8"/>
        <v>174</v>
      </c>
      <c r="R112" s="80">
        <f t="shared" si="8"/>
        <v>0</v>
      </c>
      <c r="S112" s="80">
        <f t="shared" si="8"/>
        <v>0</v>
      </c>
      <c r="T112" s="80">
        <f t="shared" si="8"/>
        <v>0</v>
      </c>
      <c r="U112" s="80">
        <f t="shared" si="8"/>
        <v>538</v>
      </c>
      <c r="V112" s="80">
        <f t="shared" si="8"/>
        <v>0</v>
      </c>
      <c r="W112" s="80">
        <f t="shared" si="8"/>
        <v>0</v>
      </c>
      <c r="X112" s="80">
        <f t="shared" si="8"/>
        <v>0</v>
      </c>
      <c r="Y112" s="80">
        <f t="shared" si="8"/>
        <v>0</v>
      </c>
      <c r="Z112" s="80">
        <f t="shared" si="8"/>
        <v>0</v>
      </c>
      <c r="AA112" s="80">
        <f t="shared" si="8"/>
        <v>0</v>
      </c>
      <c r="AB112" s="80">
        <f t="shared" si="8"/>
        <v>0</v>
      </c>
      <c r="AC112" s="80">
        <f t="shared" si="8"/>
        <v>0</v>
      </c>
      <c r="AD112" s="80">
        <f t="shared" si="8"/>
        <v>0</v>
      </c>
      <c r="AE112" s="80">
        <f t="shared" si="8"/>
        <v>0</v>
      </c>
      <c r="AF112" s="80">
        <f t="shared" si="8"/>
        <v>0</v>
      </c>
      <c r="AG112" s="80">
        <f t="shared" si="8"/>
        <v>0</v>
      </c>
      <c r="AH112" s="80">
        <f t="shared" si="8"/>
        <v>0</v>
      </c>
      <c r="AI112" s="80">
        <f t="shared" si="8"/>
        <v>0</v>
      </c>
      <c r="AJ112" s="80">
        <f t="shared" si="8"/>
        <v>0</v>
      </c>
      <c r="AK112" s="80">
        <f t="shared" si="8"/>
        <v>0</v>
      </c>
      <c r="AL112" s="80">
        <f t="shared" si="8"/>
        <v>0</v>
      </c>
      <c r="AM112" s="80">
        <f t="shared" si="8"/>
        <v>0</v>
      </c>
      <c r="AN112" s="80">
        <f t="shared" si="8"/>
        <v>0</v>
      </c>
      <c r="AO112" s="80">
        <f t="shared" si="8"/>
        <v>0</v>
      </c>
      <c r="AP112" s="80">
        <f t="shared" si="8"/>
        <v>0</v>
      </c>
      <c r="AQ112" s="80">
        <f t="shared" si="8"/>
        <v>0</v>
      </c>
      <c r="AR112" s="80">
        <f t="shared" si="8"/>
        <v>0</v>
      </c>
      <c r="AS112" s="80">
        <f t="shared" si="8"/>
        <v>0</v>
      </c>
      <c r="AT112" s="80">
        <f t="shared" si="8"/>
        <v>36</v>
      </c>
      <c r="AU112" s="80">
        <f t="shared" si="8"/>
        <v>36</v>
      </c>
      <c r="AV112" s="80">
        <f t="shared" si="8"/>
        <v>0</v>
      </c>
      <c r="AW112" s="80">
        <f t="shared" si="8"/>
        <v>0</v>
      </c>
      <c r="AX112" s="80">
        <f t="shared" si="8"/>
        <v>0</v>
      </c>
      <c r="AY112" s="80">
        <f t="shared" si="8"/>
        <v>108</v>
      </c>
      <c r="AZ112" s="80">
        <f t="shared" si="8"/>
        <v>36</v>
      </c>
      <c r="BA112" s="80">
        <f t="shared" si="8"/>
        <v>36</v>
      </c>
      <c r="BB112" s="80">
        <f t="shared" si="8"/>
        <v>0</v>
      </c>
      <c r="BC112" s="80">
        <f t="shared" si="8"/>
        <v>0</v>
      </c>
      <c r="BD112" s="80">
        <f t="shared" si="8"/>
        <v>0</v>
      </c>
      <c r="BE112" s="80">
        <f t="shared" si="8"/>
        <v>108</v>
      </c>
      <c r="BF112" s="80">
        <f t="shared" si="8"/>
        <v>54</v>
      </c>
      <c r="BG112" s="80">
        <f t="shared" si="8"/>
        <v>54</v>
      </c>
      <c r="BH112" s="80">
        <f t="shared" si="8"/>
        <v>0</v>
      </c>
      <c r="BI112" s="80">
        <f t="shared" si="8"/>
        <v>0</v>
      </c>
      <c r="BJ112" s="80">
        <f t="shared" si="8"/>
        <v>0</v>
      </c>
      <c r="BK112" s="80">
        <f t="shared" si="8"/>
        <v>192</v>
      </c>
      <c r="BL112" s="80">
        <f t="shared" si="8"/>
        <v>32</v>
      </c>
      <c r="BM112" s="80">
        <f t="shared" si="8"/>
        <v>48</v>
      </c>
      <c r="BN112" s="80">
        <f t="shared" si="8"/>
        <v>0</v>
      </c>
      <c r="BO112" s="80">
        <f t="shared" si="8"/>
        <v>0</v>
      </c>
      <c r="BP112" s="80">
        <f t="shared" si="8"/>
        <v>0</v>
      </c>
      <c r="BQ112" s="80">
        <f t="shared" si="8"/>
        <v>130</v>
      </c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68"/>
      <c r="CP112" s="99"/>
    </row>
    <row r="113" spans="1:94" ht="12.75" thickBot="1">
      <c r="A113" s="84" t="s">
        <v>234</v>
      </c>
      <c r="B113" s="85"/>
      <c r="C113" s="86"/>
      <c r="D113" s="80">
        <f>D97+D112</f>
        <v>6</v>
      </c>
      <c r="E113" s="80">
        <f>E97+E112</f>
        <v>13</v>
      </c>
      <c r="F113" s="80"/>
      <c r="G113" s="80"/>
      <c r="H113" s="80"/>
      <c r="I113" s="80"/>
      <c r="J113" s="80"/>
      <c r="K113" s="80"/>
      <c r="L113" s="80"/>
      <c r="M113" s="80">
        <f>M112+M97</f>
        <v>70</v>
      </c>
      <c r="N113" s="80">
        <f aca="true" t="shared" si="9" ref="N113:BQ113">N112+N97</f>
        <v>2100</v>
      </c>
      <c r="O113" s="80">
        <f t="shared" si="9"/>
        <v>860</v>
      </c>
      <c r="P113" s="80">
        <f t="shared" si="9"/>
        <v>296</v>
      </c>
      <c r="Q113" s="80">
        <f t="shared" si="9"/>
        <v>564</v>
      </c>
      <c r="R113" s="80">
        <f t="shared" si="9"/>
        <v>0</v>
      </c>
      <c r="S113" s="80">
        <f t="shared" si="9"/>
        <v>0</v>
      </c>
      <c r="T113" s="80">
        <f t="shared" si="9"/>
        <v>0</v>
      </c>
      <c r="U113" s="80">
        <f t="shared" si="9"/>
        <v>1240</v>
      </c>
      <c r="V113" s="80">
        <f t="shared" si="9"/>
        <v>0</v>
      </c>
      <c r="W113" s="80">
        <f t="shared" si="9"/>
        <v>0</v>
      </c>
      <c r="X113" s="80">
        <f t="shared" si="9"/>
        <v>0</v>
      </c>
      <c r="Y113" s="80">
        <f t="shared" si="9"/>
        <v>0</v>
      </c>
      <c r="Z113" s="80">
        <f t="shared" si="9"/>
        <v>0</v>
      </c>
      <c r="AA113" s="80">
        <f t="shared" si="9"/>
        <v>0</v>
      </c>
      <c r="AB113" s="80">
        <f t="shared" si="9"/>
        <v>0</v>
      </c>
      <c r="AC113" s="80">
        <f t="shared" si="9"/>
        <v>0</v>
      </c>
      <c r="AD113" s="80">
        <f t="shared" si="9"/>
        <v>0</v>
      </c>
      <c r="AE113" s="80">
        <f t="shared" si="9"/>
        <v>0</v>
      </c>
      <c r="AF113" s="80">
        <f t="shared" si="9"/>
        <v>0</v>
      </c>
      <c r="AG113" s="80">
        <f t="shared" si="9"/>
        <v>0</v>
      </c>
      <c r="AH113" s="80">
        <f t="shared" si="9"/>
        <v>54</v>
      </c>
      <c r="AI113" s="80">
        <f t="shared" si="9"/>
        <v>90</v>
      </c>
      <c r="AJ113" s="80">
        <f t="shared" si="9"/>
        <v>0</v>
      </c>
      <c r="AK113" s="80">
        <f t="shared" si="9"/>
        <v>0</v>
      </c>
      <c r="AL113" s="80">
        <f t="shared" si="9"/>
        <v>0</v>
      </c>
      <c r="AM113" s="80">
        <f t="shared" si="9"/>
        <v>186</v>
      </c>
      <c r="AN113" s="80">
        <f t="shared" si="9"/>
        <v>0</v>
      </c>
      <c r="AO113" s="80">
        <f t="shared" si="9"/>
        <v>72</v>
      </c>
      <c r="AP113" s="80">
        <f t="shared" si="9"/>
        <v>0</v>
      </c>
      <c r="AQ113" s="80">
        <f t="shared" si="9"/>
        <v>0</v>
      </c>
      <c r="AR113" s="80">
        <f t="shared" si="9"/>
        <v>0</v>
      </c>
      <c r="AS113" s="80">
        <f t="shared" si="9"/>
        <v>78</v>
      </c>
      <c r="AT113" s="80">
        <f t="shared" si="9"/>
        <v>54</v>
      </c>
      <c r="AU113" s="80">
        <f t="shared" si="9"/>
        <v>126</v>
      </c>
      <c r="AV113" s="80">
        <f t="shared" si="9"/>
        <v>0</v>
      </c>
      <c r="AW113" s="80">
        <f t="shared" si="9"/>
        <v>0</v>
      </c>
      <c r="AX113" s="80">
        <f t="shared" si="9"/>
        <v>0</v>
      </c>
      <c r="AY113" s="80">
        <f t="shared" si="9"/>
        <v>240</v>
      </c>
      <c r="AZ113" s="80">
        <f t="shared" si="9"/>
        <v>36</v>
      </c>
      <c r="BA113" s="80">
        <f t="shared" si="9"/>
        <v>108</v>
      </c>
      <c r="BB113" s="80">
        <f t="shared" si="9"/>
        <v>0</v>
      </c>
      <c r="BC113" s="80">
        <f t="shared" si="9"/>
        <v>0</v>
      </c>
      <c r="BD113" s="80">
        <f t="shared" si="9"/>
        <v>0</v>
      </c>
      <c r="BE113" s="80">
        <f t="shared" si="9"/>
        <v>186</v>
      </c>
      <c r="BF113" s="80">
        <f t="shared" si="9"/>
        <v>72</v>
      </c>
      <c r="BG113" s="80">
        <f t="shared" si="9"/>
        <v>72</v>
      </c>
      <c r="BH113" s="80">
        <f t="shared" si="9"/>
        <v>0</v>
      </c>
      <c r="BI113" s="80">
        <f t="shared" si="9"/>
        <v>0</v>
      </c>
      <c r="BJ113" s="80">
        <f t="shared" si="9"/>
        <v>0</v>
      </c>
      <c r="BK113" s="80">
        <f t="shared" si="9"/>
        <v>246</v>
      </c>
      <c r="BL113" s="80">
        <f t="shared" si="9"/>
        <v>80</v>
      </c>
      <c r="BM113" s="80">
        <f t="shared" si="9"/>
        <v>96</v>
      </c>
      <c r="BN113" s="80">
        <f t="shared" si="9"/>
        <v>0</v>
      </c>
      <c r="BO113" s="80">
        <f t="shared" si="9"/>
        <v>0</v>
      </c>
      <c r="BP113" s="80">
        <f t="shared" si="9"/>
        <v>0</v>
      </c>
      <c r="BQ113" s="80">
        <f t="shared" si="9"/>
        <v>304</v>
      </c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68"/>
      <c r="CP113" s="99"/>
    </row>
    <row r="114" spans="1:94" s="87" customFormat="1" ht="12.75" customHeight="1">
      <c r="A114" s="210" t="s">
        <v>235</v>
      </c>
      <c r="B114" s="211"/>
      <c r="C114" s="211"/>
      <c r="D114" s="94">
        <f>D87+D113</f>
        <v>23</v>
      </c>
      <c r="E114" s="94">
        <f aca="true" t="shared" si="10" ref="E114:L114">E87+E113</f>
        <v>34</v>
      </c>
      <c r="F114" s="94">
        <f t="shared" si="10"/>
        <v>7</v>
      </c>
      <c r="G114" s="94">
        <f t="shared" si="10"/>
        <v>0</v>
      </c>
      <c r="H114" s="94">
        <f t="shared" si="10"/>
        <v>0</v>
      </c>
      <c r="I114" s="94">
        <f t="shared" si="10"/>
        <v>0</v>
      </c>
      <c r="J114" s="94">
        <f t="shared" si="10"/>
        <v>6</v>
      </c>
      <c r="K114" s="94">
        <f t="shared" si="10"/>
        <v>0</v>
      </c>
      <c r="L114" s="94">
        <f t="shared" si="10"/>
        <v>0</v>
      </c>
      <c r="M114" s="94">
        <f>M87+M113</f>
        <v>240</v>
      </c>
      <c r="N114" s="94">
        <f aca="true" t="shared" si="11" ref="N114:AA114">N87+N113</f>
        <v>7200</v>
      </c>
      <c r="O114" s="94">
        <f t="shared" si="11"/>
        <v>2792</v>
      </c>
      <c r="P114" s="94">
        <f t="shared" si="11"/>
        <v>818</v>
      </c>
      <c r="Q114" s="94">
        <f t="shared" si="11"/>
        <v>2094</v>
      </c>
      <c r="R114" s="94">
        <f t="shared" si="11"/>
        <v>18</v>
      </c>
      <c r="S114" s="94">
        <f t="shared" si="11"/>
        <v>0</v>
      </c>
      <c r="T114" s="94">
        <f t="shared" si="11"/>
        <v>0</v>
      </c>
      <c r="U114" s="94">
        <f t="shared" si="11"/>
        <v>4480</v>
      </c>
      <c r="V114" s="94">
        <f t="shared" si="11"/>
        <v>144</v>
      </c>
      <c r="W114" s="94">
        <f t="shared" si="11"/>
        <v>234</v>
      </c>
      <c r="X114" s="94">
        <f t="shared" si="11"/>
        <v>0</v>
      </c>
      <c r="Y114" s="94">
        <f t="shared" si="11"/>
        <v>0</v>
      </c>
      <c r="Z114" s="94">
        <f t="shared" si="11"/>
        <v>0</v>
      </c>
      <c r="AA114" s="94">
        <f t="shared" si="11"/>
        <v>522</v>
      </c>
      <c r="AB114" s="94">
        <f aca="true" t="shared" si="12" ref="AB114:BQ114">AB87+AB113</f>
        <v>108</v>
      </c>
      <c r="AC114" s="94">
        <f t="shared" si="12"/>
        <v>216</v>
      </c>
      <c r="AD114" s="94">
        <f t="shared" si="12"/>
        <v>18</v>
      </c>
      <c r="AE114" s="94">
        <f t="shared" si="12"/>
        <v>0</v>
      </c>
      <c r="AF114" s="94">
        <f t="shared" si="12"/>
        <v>0</v>
      </c>
      <c r="AG114" s="94">
        <f t="shared" si="12"/>
        <v>558</v>
      </c>
      <c r="AH114" s="94">
        <f t="shared" si="12"/>
        <v>108</v>
      </c>
      <c r="AI114" s="94">
        <f t="shared" si="12"/>
        <v>252</v>
      </c>
      <c r="AJ114" s="94">
        <f t="shared" si="12"/>
        <v>0</v>
      </c>
      <c r="AK114" s="94">
        <f t="shared" si="12"/>
        <v>0</v>
      </c>
      <c r="AL114" s="94">
        <f t="shared" si="12"/>
        <v>0</v>
      </c>
      <c r="AM114" s="94">
        <f t="shared" si="12"/>
        <v>540</v>
      </c>
      <c r="AN114" s="94">
        <f t="shared" si="12"/>
        <v>72</v>
      </c>
      <c r="AO114" s="94">
        <f t="shared" si="12"/>
        <v>288</v>
      </c>
      <c r="AP114" s="94">
        <f t="shared" si="12"/>
        <v>0</v>
      </c>
      <c r="AQ114" s="94">
        <f t="shared" si="12"/>
        <v>0</v>
      </c>
      <c r="AR114" s="94">
        <f t="shared" si="12"/>
        <v>0</v>
      </c>
      <c r="AS114" s="94">
        <f t="shared" si="12"/>
        <v>540</v>
      </c>
      <c r="AT114" s="94">
        <f t="shared" si="12"/>
        <v>90</v>
      </c>
      <c r="AU114" s="94">
        <f t="shared" si="12"/>
        <v>270</v>
      </c>
      <c r="AV114" s="94">
        <f t="shared" si="12"/>
        <v>0</v>
      </c>
      <c r="AW114" s="94">
        <f t="shared" si="12"/>
        <v>0</v>
      </c>
      <c r="AX114" s="94">
        <f t="shared" si="12"/>
        <v>0</v>
      </c>
      <c r="AY114" s="94">
        <f t="shared" si="12"/>
        <v>540</v>
      </c>
      <c r="AZ114" s="94">
        <f t="shared" si="12"/>
        <v>72</v>
      </c>
      <c r="BA114" s="94">
        <f t="shared" si="12"/>
        <v>270</v>
      </c>
      <c r="BB114" s="94">
        <f t="shared" si="12"/>
        <v>0</v>
      </c>
      <c r="BC114" s="94">
        <f t="shared" si="12"/>
        <v>0</v>
      </c>
      <c r="BD114" s="94">
        <f t="shared" si="12"/>
        <v>0</v>
      </c>
      <c r="BE114" s="94">
        <f t="shared" si="12"/>
        <v>558</v>
      </c>
      <c r="BF114" s="94">
        <f t="shared" si="12"/>
        <v>144</v>
      </c>
      <c r="BG114" s="94">
        <f t="shared" si="12"/>
        <v>234</v>
      </c>
      <c r="BH114" s="94">
        <f t="shared" si="12"/>
        <v>0</v>
      </c>
      <c r="BI114" s="94">
        <f t="shared" si="12"/>
        <v>0</v>
      </c>
      <c r="BJ114" s="94">
        <f t="shared" si="12"/>
        <v>0</v>
      </c>
      <c r="BK114" s="94">
        <f t="shared" si="12"/>
        <v>522</v>
      </c>
      <c r="BL114" s="94">
        <f t="shared" si="12"/>
        <v>80</v>
      </c>
      <c r="BM114" s="94">
        <f t="shared" si="12"/>
        <v>192</v>
      </c>
      <c r="BN114" s="94">
        <f t="shared" si="12"/>
        <v>0</v>
      </c>
      <c r="BO114" s="94">
        <f t="shared" si="12"/>
        <v>0</v>
      </c>
      <c r="BP114" s="94">
        <f t="shared" si="12"/>
        <v>0</v>
      </c>
      <c r="BQ114" s="94">
        <f t="shared" si="12"/>
        <v>628</v>
      </c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111"/>
      <c r="CP114" s="105"/>
    </row>
    <row r="115" spans="1:94" ht="12">
      <c r="A115" s="95"/>
      <c r="B115" s="212" t="s">
        <v>236</v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3">
        <v>900</v>
      </c>
      <c r="W115" s="213"/>
      <c r="X115" s="213"/>
      <c r="Y115" s="213"/>
      <c r="Z115" s="213"/>
      <c r="AA115" s="213"/>
      <c r="AB115" s="213">
        <v>900</v>
      </c>
      <c r="AC115" s="213"/>
      <c r="AD115" s="213"/>
      <c r="AE115" s="213"/>
      <c r="AF115" s="213"/>
      <c r="AG115" s="213"/>
      <c r="AH115" s="213">
        <v>900</v>
      </c>
      <c r="AI115" s="213"/>
      <c r="AJ115" s="213"/>
      <c r="AK115" s="213"/>
      <c r="AL115" s="213"/>
      <c r="AM115" s="213"/>
      <c r="AN115" s="213">
        <v>900</v>
      </c>
      <c r="AO115" s="213"/>
      <c r="AP115" s="213"/>
      <c r="AQ115" s="213"/>
      <c r="AR115" s="213"/>
      <c r="AS115" s="213"/>
      <c r="AT115" s="213">
        <v>900</v>
      </c>
      <c r="AU115" s="213"/>
      <c r="AV115" s="213"/>
      <c r="AW115" s="213"/>
      <c r="AX115" s="213"/>
      <c r="AY115" s="213"/>
      <c r="AZ115" s="213">
        <v>900</v>
      </c>
      <c r="BA115" s="213"/>
      <c r="BB115" s="213"/>
      <c r="BC115" s="213"/>
      <c r="BD115" s="213"/>
      <c r="BE115" s="213"/>
      <c r="BF115" s="213">
        <v>900</v>
      </c>
      <c r="BG115" s="213"/>
      <c r="BH115" s="213"/>
      <c r="BI115" s="213"/>
      <c r="BJ115" s="213"/>
      <c r="BK115" s="213"/>
      <c r="BL115" s="213">
        <v>900</v>
      </c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3"/>
      <c r="CN115" s="213"/>
      <c r="CO115" s="214"/>
      <c r="CP115" s="99"/>
    </row>
    <row r="116" spans="1:94" ht="12">
      <c r="A116" s="95"/>
      <c r="B116" s="212" t="s">
        <v>237</v>
      </c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3">
        <v>30</v>
      </c>
      <c r="W116" s="213"/>
      <c r="X116" s="213"/>
      <c r="Y116" s="213"/>
      <c r="Z116" s="213"/>
      <c r="AA116" s="213"/>
      <c r="AB116" s="213">
        <v>30</v>
      </c>
      <c r="AC116" s="213"/>
      <c r="AD116" s="213"/>
      <c r="AE116" s="213"/>
      <c r="AF116" s="213"/>
      <c r="AG116" s="213"/>
      <c r="AH116" s="213">
        <v>30</v>
      </c>
      <c r="AI116" s="213"/>
      <c r="AJ116" s="213"/>
      <c r="AK116" s="213"/>
      <c r="AL116" s="213"/>
      <c r="AM116" s="213"/>
      <c r="AN116" s="213">
        <v>30</v>
      </c>
      <c r="AO116" s="213"/>
      <c r="AP116" s="213"/>
      <c r="AQ116" s="213"/>
      <c r="AR116" s="213"/>
      <c r="AS116" s="213"/>
      <c r="AT116" s="213">
        <v>30</v>
      </c>
      <c r="AU116" s="213"/>
      <c r="AV116" s="213"/>
      <c r="AW116" s="213"/>
      <c r="AX116" s="213"/>
      <c r="AY116" s="213"/>
      <c r="AZ116" s="213">
        <v>30</v>
      </c>
      <c r="BA116" s="213"/>
      <c r="BB116" s="213"/>
      <c r="BC116" s="213"/>
      <c r="BD116" s="213"/>
      <c r="BE116" s="213"/>
      <c r="BF116" s="213">
        <v>30</v>
      </c>
      <c r="BG116" s="213"/>
      <c r="BH116" s="213"/>
      <c r="BI116" s="213"/>
      <c r="BJ116" s="213"/>
      <c r="BK116" s="213"/>
      <c r="BL116" s="213">
        <v>30</v>
      </c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3"/>
      <c r="CK116" s="213"/>
      <c r="CL116" s="213"/>
      <c r="CM116" s="213"/>
      <c r="CN116" s="213"/>
      <c r="CO116" s="214"/>
      <c r="CP116" s="99"/>
    </row>
    <row r="117" spans="1:94" ht="12">
      <c r="A117" s="95"/>
      <c r="B117" s="212" t="s">
        <v>238</v>
      </c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3">
        <v>50</v>
      </c>
      <c r="W117" s="213"/>
      <c r="X117" s="213"/>
      <c r="Y117" s="213"/>
      <c r="Z117" s="213"/>
      <c r="AA117" s="213"/>
      <c r="AB117" s="213">
        <v>50</v>
      </c>
      <c r="AC117" s="213"/>
      <c r="AD117" s="213"/>
      <c r="AE117" s="213"/>
      <c r="AF117" s="213"/>
      <c r="AG117" s="213"/>
      <c r="AH117" s="213">
        <v>50</v>
      </c>
      <c r="AI117" s="213"/>
      <c r="AJ117" s="213"/>
      <c r="AK117" s="213"/>
      <c r="AL117" s="213"/>
      <c r="AM117" s="213"/>
      <c r="AN117" s="213">
        <v>50</v>
      </c>
      <c r="AO117" s="213"/>
      <c r="AP117" s="213"/>
      <c r="AQ117" s="213"/>
      <c r="AR117" s="213"/>
      <c r="AS117" s="213"/>
      <c r="AT117" s="213">
        <v>50</v>
      </c>
      <c r="AU117" s="213"/>
      <c r="AV117" s="213"/>
      <c r="AW117" s="213"/>
      <c r="AX117" s="213"/>
      <c r="AY117" s="213"/>
      <c r="AZ117" s="213">
        <v>50</v>
      </c>
      <c r="BA117" s="213"/>
      <c r="BB117" s="213"/>
      <c r="BC117" s="213"/>
      <c r="BD117" s="213"/>
      <c r="BE117" s="213"/>
      <c r="BF117" s="213">
        <v>50</v>
      </c>
      <c r="BG117" s="213"/>
      <c r="BH117" s="213"/>
      <c r="BI117" s="213"/>
      <c r="BJ117" s="213"/>
      <c r="BK117" s="213"/>
      <c r="BL117" s="213">
        <v>56</v>
      </c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3"/>
      <c r="CF117" s="213"/>
      <c r="CG117" s="213"/>
      <c r="CH117" s="213"/>
      <c r="CI117" s="213"/>
      <c r="CJ117" s="213"/>
      <c r="CK117" s="213"/>
      <c r="CL117" s="213"/>
      <c r="CM117" s="213"/>
      <c r="CN117" s="213"/>
      <c r="CO117" s="214"/>
      <c r="CP117" s="99"/>
    </row>
    <row r="118" spans="1:94" ht="12">
      <c r="A118" s="95"/>
      <c r="B118" s="212" t="s">
        <v>239</v>
      </c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3">
        <v>21</v>
      </c>
      <c r="W118" s="213"/>
      <c r="X118" s="213"/>
      <c r="Y118" s="213"/>
      <c r="Z118" s="213"/>
      <c r="AA118" s="213"/>
      <c r="AB118" s="213">
        <v>19</v>
      </c>
      <c r="AC118" s="213"/>
      <c r="AD118" s="213"/>
      <c r="AE118" s="213"/>
      <c r="AF118" s="213"/>
      <c r="AG118" s="213"/>
      <c r="AH118" s="213">
        <v>20</v>
      </c>
      <c r="AI118" s="213"/>
      <c r="AJ118" s="213"/>
      <c r="AK118" s="213"/>
      <c r="AL118" s="213"/>
      <c r="AM118" s="213"/>
      <c r="AN118" s="213">
        <v>19</v>
      </c>
      <c r="AO118" s="213"/>
      <c r="AP118" s="213"/>
      <c r="AQ118" s="213"/>
      <c r="AR118" s="213"/>
      <c r="AS118" s="213"/>
      <c r="AT118" s="213">
        <v>20</v>
      </c>
      <c r="AU118" s="213"/>
      <c r="AV118" s="213"/>
      <c r="AW118" s="213"/>
      <c r="AX118" s="213"/>
      <c r="AY118" s="213"/>
      <c r="AZ118" s="213">
        <v>19</v>
      </c>
      <c r="BA118" s="213"/>
      <c r="BB118" s="213"/>
      <c r="BC118" s="213"/>
      <c r="BD118" s="213"/>
      <c r="BE118" s="213"/>
      <c r="BF118" s="213">
        <v>21</v>
      </c>
      <c r="BG118" s="213"/>
      <c r="BH118" s="213"/>
      <c r="BI118" s="213"/>
      <c r="BJ118" s="213"/>
      <c r="BK118" s="213"/>
      <c r="BL118" s="213">
        <v>17</v>
      </c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  <c r="CH118" s="213"/>
      <c r="CI118" s="213"/>
      <c r="CJ118" s="213"/>
      <c r="CK118" s="213"/>
      <c r="CL118" s="213"/>
      <c r="CM118" s="213"/>
      <c r="CN118" s="213"/>
      <c r="CO118" s="214"/>
      <c r="CP118" s="99"/>
    </row>
    <row r="119" spans="1:94" ht="12">
      <c r="A119" s="95"/>
      <c r="B119" s="212" t="s">
        <v>240</v>
      </c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3">
        <v>4</v>
      </c>
      <c r="W119" s="213"/>
      <c r="X119" s="213"/>
      <c r="Y119" s="213"/>
      <c r="Z119" s="213"/>
      <c r="AA119" s="213"/>
      <c r="AB119" s="213">
        <v>3</v>
      </c>
      <c r="AC119" s="213"/>
      <c r="AD119" s="213"/>
      <c r="AE119" s="213"/>
      <c r="AF119" s="213"/>
      <c r="AG119" s="213"/>
      <c r="AH119" s="213">
        <v>3</v>
      </c>
      <c r="AI119" s="213"/>
      <c r="AJ119" s="213"/>
      <c r="AK119" s="213"/>
      <c r="AL119" s="213"/>
      <c r="AM119" s="213"/>
      <c r="AN119" s="213">
        <v>2</v>
      </c>
      <c r="AO119" s="213"/>
      <c r="AP119" s="213"/>
      <c r="AQ119" s="213"/>
      <c r="AR119" s="213"/>
      <c r="AS119" s="213"/>
      <c r="AT119" s="213">
        <v>2</v>
      </c>
      <c r="AU119" s="213"/>
      <c r="AV119" s="213"/>
      <c r="AW119" s="213"/>
      <c r="AX119" s="213"/>
      <c r="AY119" s="213"/>
      <c r="AZ119" s="213">
        <v>2</v>
      </c>
      <c r="BA119" s="213"/>
      <c r="BB119" s="213"/>
      <c r="BC119" s="213"/>
      <c r="BD119" s="213"/>
      <c r="BE119" s="213"/>
      <c r="BF119" s="213">
        <v>4</v>
      </c>
      <c r="BG119" s="213"/>
      <c r="BH119" s="213"/>
      <c r="BI119" s="213"/>
      <c r="BJ119" s="213"/>
      <c r="BK119" s="213"/>
      <c r="BL119" s="213">
        <v>4</v>
      </c>
      <c r="BM119" s="213"/>
      <c r="BN119" s="213"/>
      <c r="BO119" s="213"/>
      <c r="BP119" s="213"/>
      <c r="BQ119" s="213"/>
      <c r="BR119" s="213"/>
      <c r="BS119" s="213"/>
      <c r="BT119" s="213"/>
      <c r="BU119" s="213"/>
      <c r="BV119" s="213"/>
      <c r="BW119" s="213"/>
      <c r="BX119" s="213"/>
      <c r="BY119" s="213"/>
      <c r="BZ119" s="213"/>
      <c r="CA119" s="213"/>
      <c r="CB119" s="213"/>
      <c r="CC119" s="213"/>
      <c r="CD119" s="213"/>
      <c r="CE119" s="213"/>
      <c r="CF119" s="213"/>
      <c r="CG119" s="213"/>
      <c r="CH119" s="213"/>
      <c r="CI119" s="213"/>
      <c r="CJ119" s="213"/>
      <c r="CK119" s="213"/>
      <c r="CL119" s="213"/>
      <c r="CM119" s="213"/>
      <c r="CN119" s="213"/>
      <c r="CO119" s="214"/>
      <c r="CP119" s="99"/>
    </row>
    <row r="120" spans="1:94" ht="12">
      <c r="A120" s="95"/>
      <c r="B120" s="212" t="s">
        <v>241</v>
      </c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3">
        <v>4</v>
      </c>
      <c r="W120" s="213"/>
      <c r="X120" s="213"/>
      <c r="Y120" s="213"/>
      <c r="Z120" s="213"/>
      <c r="AA120" s="213"/>
      <c r="AB120" s="213">
        <v>5</v>
      </c>
      <c r="AC120" s="213"/>
      <c r="AD120" s="213"/>
      <c r="AE120" s="213"/>
      <c r="AF120" s="213"/>
      <c r="AG120" s="213"/>
      <c r="AH120" s="213">
        <v>4</v>
      </c>
      <c r="AI120" s="213"/>
      <c r="AJ120" s="213"/>
      <c r="AK120" s="213"/>
      <c r="AL120" s="213"/>
      <c r="AM120" s="213"/>
      <c r="AN120" s="213">
        <v>5</v>
      </c>
      <c r="AO120" s="213"/>
      <c r="AP120" s="213"/>
      <c r="AQ120" s="213"/>
      <c r="AR120" s="213"/>
      <c r="AS120" s="213"/>
      <c r="AT120" s="213">
        <v>5</v>
      </c>
      <c r="AU120" s="213"/>
      <c r="AV120" s="213"/>
      <c r="AW120" s="213"/>
      <c r="AX120" s="213"/>
      <c r="AY120" s="213"/>
      <c r="AZ120" s="213">
        <v>5</v>
      </c>
      <c r="BA120" s="213"/>
      <c r="BB120" s="213"/>
      <c r="BC120" s="213"/>
      <c r="BD120" s="213"/>
      <c r="BE120" s="213"/>
      <c r="BF120" s="213">
        <v>2</v>
      </c>
      <c r="BG120" s="213"/>
      <c r="BH120" s="213"/>
      <c r="BI120" s="213"/>
      <c r="BJ120" s="213"/>
      <c r="BK120" s="213"/>
      <c r="BL120" s="213">
        <v>3</v>
      </c>
      <c r="BM120" s="213"/>
      <c r="BN120" s="213"/>
      <c r="BO120" s="213"/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3"/>
      <c r="CD120" s="213"/>
      <c r="CE120" s="213"/>
      <c r="CF120" s="213"/>
      <c r="CG120" s="213"/>
      <c r="CH120" s="213"/>
      <c r="CI120" s="213"/>
      <c r="CJ120" s="213"/>
      <c r="CK120" s="213"/>
      <c r="CL120" s="213"/>
      <c r="CM120" s="213"/>
      <c r="CN120" s="213"/>
      <c r="CO120" s="214"/>
      <c r="CP120" s="99"/>
    </row>
    <row r="121" spans="1:94" ht="12">
      <c r="A121" s="95"/>
      <c r="B121" s="212" t="s">
        <v>242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3"/>
      <c r="W121" s="213"/>
      <c r="X121" s="213"/>
      <c r="Y121" s="213"/>
      <c r="Z121" s="213"/>
      <c r="AA121" s="213"/>
      <c r="AB121" s="213">
        <v>1</v>
      </c>
      <c r="AC121" s="213"/>
      <c r="AD121" s="213"/>
      <c r="AE121" s="213"/>
      <c r="AF121" s="213"/>
      <c r="AG121" s="213"/>
      <c r="AH121" s="213">
        <v>1</v>
      </c>
      <c r="AI121" s="213"/>
      <c r="AJ121" s="213"/>
      <c r="AK121" s="213"/>
      <c r="AL121" s="213"/>
      <c r="AM121" s="213"/>
      <c r="AN121" s="213">
        <v>1</v>
      </c>
      <c r="AO121" s="213"/>
      <c r="AP121" s="213"/>
      <c r="AQ121" s="213"/>
      <c r="AR121" s="213"/>
      <c r="AS121" s="213"/>
      <c r="AT121" s="213">
        <v>1</v>
      </c>
      <c r="AU121" s="213"/>
      <c r="AV121" s="213"/>
      <c r="AW121" s="213"/>
      <c r="AX121" s="213"/>
      <c r="AY121" s="213"/>
      <c r="AZ121" s="213">
        <v>1</v>
      </c>
      <c r="BA121" s="213"/>
      <c r="BB121" s="213"/>
      <c r="BC121" s="213"/>
      <c r="BD121" s="213"/>
      <c r="BE121" s="213"/>
      <c r="BF121" s="213">
        <v>1</v>
      </c>
      <c r="BG121" s="213"/>
      <c r="BH121" s="213"/>
      <c r="BI121" s="213"/>
      <c r="BJ121" s="213"/>
      <c r="BK121" s="213"/>
      <c r="BL121" s="213">
        <v>1</v>
      </c>
      <c r="BM121" s="213"/>
      <c r="BN121" s="213"/>
      <c r="BO121" s="213"/>
      <c r="BP121" s="213"/>
      <c r="BQ121" s="213"/>
      <c r="BR121" s="213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3"/>
      <c r="CH121" s="213"/>
      <c r="CI121" s="213"/>
      <c r="CJ121" s="213"/>
      <c r="CK121" s="213"/>
      <c r="CL121" s="213"/>
      <c r="CM121" s="213"/>
      <c r="CN121" s="213"/>
      <c r="CO121" s="214"/>
      <c r="CP121" s="99"/>
    </row>
    <row r="122" spans="1:94" ht="12">
      <c r="A122" s="95"/>
      <c r="B122" s="212" t="s">
        <v>243</v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5"/>
      <c r="CH122" s="215"/>
      <c r="CI122" s="215"/>
      <c r="CJ122" s="215"/>
      <c r="CK122" s="215"/>
      <c r="CL122" s="215"/>
      <c r="CM122" s="215"/>
      <c r="CN122" s="215"/>
      <c r="CO122" s="216"/>
      <c r="CP122" s="99"/>
    </row>
    <row r="123" spans="1:94" ht="12.75" thickBot="1">
      <c r="A123" s="98"/>
      <c r="B123" s="217" t="s">
        <v>114</v>
      </c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8">
        <v>2</v>
      </c>
      <c r="W123" s="218"/>
      <c r="X123" s="218"/>
      <c r="Y123" s="218"/>
      <c r="Z123" s="218"/>
      <c r="AA123" s="218"/>
      <c r="AB123" s="218">
        <v>2</v>
      </c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>
        <v>2</v>
      </c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8"/>
      <c r="CH123" s="218"/>
      <c r="CI123" s="218"/>
      <c r="CJ123" s="218"/>
      <c r="CK123" s="218"/>
      <c r="CL123" s="218"/>
      <c r="CM123" s="218"/>
      <c r="CN123" s="218"/>
      <c r="CO123" s="220"/>
      <c r="CP123" s="99"/>
    </row>
    <row r="124" spans="2:3" ht="12">
      <c r="B124" s="12"/>
      <c r="C124" s="53"/>
    </row>
    <row r="125" spans="1:93" s="88" customFormat="1" ht="14.25">
      <c r="A125" s="219" t="s">
        <v>246</v>
      </c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</row>
    <row r="126" spans="2:3" ht="12">
      <c r="B126" s="12"/>
      <c r="C126" s="53"/>
    </row>
    <row r="127" spans="1:93" s="88" customFormat="1" ht="14.25">
      <c r="A127" s="219" t="s">
        <v>247</v>
      </c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219"/>
      <c r="BS127" s="219"/>
      <c r="BT127" s="219"/>
      <c r="BU127" s="219"/>
      <c r="BV127" s="219"/>
      <c r="BW127" s="219"/>
      <c r="BX127" s="219"/>
      <c r="BY127" s="219"/>
      <c r="BZ127" s="219"/>
      <c r="CA127" s="219"/>
      <c r="CB127" s="219"/>
      <c r="CC127" s="219"/>
      <c r="CD127" s="219"/>
      <c r="CE127" s="219"/>
      <c r="CF127" s="219"/>
      <c r="CG127" s="219"/>
      <c r="CH127" s="219"/>
      <c r="CI127" s="219"/>
      <c r="CJ127" s="219"/>
      <c r="CK127" s="219"/>
      <c r="CL127" s="219"/>
      <c r="CM127" s="219"/>
      <c r="CN127" s="219"/>
      <c r="CO127" s="219"/>
    </row>
    <row r="128" spans="2:3" ht="12">
      <c r="B128" s="12"/>
      <c r="C128" s="53"/>
    </row>
    <row r="129" spans="1:93" s="88" customFormat="1" ht="14.25">
      <c r="A129" s="219" t="s">
        <v>248</v>
      </c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19"/>
      <c r="BE129" s="219"/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219"/>
      <c r="BP129" s="219"/>
      <c r="BQ129" s="219"/>
      <c r="BR129" s="219"/>
      <c r="BS129" s="219"/>
      <c r="BT129" s="219"/>
      <c r="BU129" s="219"/>
      <c r="BV129" s="219"/>
      <c r="BW129" s="219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</row>
    <row r="130" spans="2:3" ht="12">
      <c r="B130" s="12"/>
      <c r="C130" s="53"/>
    </row>
    <row r="131" spans="1:3" ht="12">
      <c r="A131" s="3" t="s">
        <v>303</v>
      </c>
      <c r="B131" s="12"/>
      <c r="C131" s="53"/>
    </row>
    <row r="132" spans="2:3" ht="12">
      <c r="B132" s="12"/>
      <c r="C132" s="53"/>
    </row>
    <row r="133" spans="2:3" ht="12">
      <c r="B133" s="12"/>
      <c r="C133" s="53"/>
    </row>
    <row r="134" spans="2:3" ht="12">
      <c r="B134" s="12"/>
      <c r="C134" s="53"/>
    </row>
    <row r="135" spans="2:3" ht="12">
      <c r="B135" s="12"/>
      <c r="C135" s="53"/>
    </row>
    <row r="136" spans="2:3" ht="12">
      <c r="B136" s="12"/>
      <c r="C136" s="53"/>
    </row>
    <row r="137" spans="2:3" ht="12">
      <c r="B137" s="12"/>
      <c r="C137" s="53"/>
    </row>
    <row r="138" spans="2:3" ht="12">
      <c r="B138" s="12"/>
      <c r="C138" s="53"/>
    </row>
    <row r="139" spans="2:3" ht="12">
      <c r="B139" s="12"/>
      <c r="C139" s="53"/>
    </row>
    <row r="140" spans="2:3" ht="12">
      <c r="B140" s="12"/>
      <c r="C140" s="53"/>
    </row>
    <row r="141" spans="2:3" ht="12">
      <c r="B141" s="12"/>
      <c r="C141" s="53"/>
    </row>
    <row r="142" spans="2:3" ht="12">
      <c r="B142" s="12"/>
      <c r="C142" s="53"/>
    </row>
    <row r="143" spans="2:3" ht="12">
      <c r="B143" s="12"/>
      <c r="C143" s="53"/>
    </row>
    <row r="144" spans="2:3" ht="12">
      <c r="B144" s="12"/>
      <c r="C144" s="53"/>
    </row>
    <row r="145" spans="2:3" ht="12">
      <c r="B145" s="12"/>
      <c r="C145" s="53"/>
    </row>
    <row r="146" spans="2:3" ht="12">
      <c r="B146" s="12"/>
      <c r="C146" s="53"/>
    </row>
    <row r="147" spans="2:3" ht="12">
      <c r="B147" s="12"/>
      <c r="C147" s="53"/>
    </row>
    <row r="148" spans="2:3" ht="12">
      <c r="B148" s="12"/>
      <c r="C148" s="53"/>
    </row>
    <row r="149" spans="2:3" ht="12">
      <c r="B149" s="12"/>
      <c r="C149" s="53"/>
    </row>
    <row r="150" spans="2:3" ht="12">
      <c r="B150" s="12"/>
      <c r="C150" s="53"/>
    </row>
    <row r="151" spans="2:3" ht="12">
      <c r="B151" s="12"/>
      <c r="C151" s="53"/>
    </row>
    <row r="152" spans="2:3" ht="12">
      <c r="B152" s="12"/>
      <c r="C152" s="53"/>
    </row>
    <row r="153" spans="2:3" ht="12">
      <c r="B153" s="12"/>
      <c r="C153" s="53"/>
    </row>
    <row r="154" spans="2:3" ht="12">
      <c r="B154" s="12"/>
      <c r="C154" s="53"/>
    </row>
    <row r="155" spans="2:3" ht="12">
      <c r="B155" s="12"/>
      <c r="C155" s="53"/>
    </row>
    <row r="156" spans="2:3" ht="12">
      <c r="B156" s="12"/>
      <c r="C156" s="53"/>
    </row>
    <row r="157" spans="2:3" ht="12">
      <c r="B157" s="12"/>
      <c r="C157" s="53"/>
    </row>
    <row r="158" spans="2:3" ht="12">
      <c r="B158" s="12"/>
      <c r="C158" s="53"/>
    </row>
    <row r="159" spans="2:3" ht="12">
      <c r="B159" s="12"/>
      <c r="C159" s="53"/>
    </row>
    <row r="160" spans="2:3" ht="12">
      <c r="B160" s="12"/>
      <c r="C160" s="53"/>
    </row>
    <row r="161" spans="2:3" ht="12">
      <c r="B161" s="12"/>
      <c r="C161" s="53"/>
    </row>
    <row r="162" spans="2:3" ht="12">
      <c r="B162" s="12"/>
      <c r="C162" s="53"/>
    </row>
    <row r="163" spans="2:3" ht="12">
      <c r="B163" s="12"/>
      <c r="C163" s="53"/>
    </row>
    <row r="164" spans="2:3" ht="12">
      <c r="B164" s="12"/>
      <c r="C164" s="53"/>
    </row>
    <row r="165" spans="2:3" ht="12">
      <c r="B165" s="12"/>
      <c r="C165" s="53"/>
    </row>
    <row r="166" spans="2:3" ht="12">
      <c r="B166" s="12"/>
      <c r="C166" s="53"/>
    </row>
    <row r="167" spans="2:3" ht="12">
      <c r="B167" s="12"/>
      <c r="C167" s="53"/>
    </row>
    <row r="168" spans="2:3" ht="12">
      <c r="B168" s="12"/>
      <c r="C168" s="53"/>
    </row>
    <row r="169" spans="2:3" ht="12">
      <c r="B169" s="12"/>
      <c r="C169" s="53"/>
    </row>
    <row r="170" spans="2:3" ht="12">
      <c r="B170" s="12"/>
      <c r="C170" s="53"/>
    </row>
    <row r="171" spans="2:3" ht="12">
      <c r="B171" s="12"/>
      <c r="C171" s="53"/>
    </row>
    <row r="172" spans="2:3" ht="12">
      <c r="B172" s="12"/>
      <c r="C172" s="53"/>
    </row>
    <row r="173" spans="2:3" ht="12">
      <c r="B173" s="12"/>
      <c r="C173" s="53"/>
    </row>
    <row r="174" spans="2:3" ht="12">
      <c r="B174" s="12"/>
      <c r="C174" s="53"/>
    </row>
    <row r="175" spans="2:3" ht="12">
      <c r="B175" s="12"/>
      <c r="C175" s="53"/>
    </row>
    <row r="176" spans="2:3" ht="12">
      <c r="B176" s="12"/>
      <c r="C176" s="53"/>
    </row>
    <row r="177" spans="2:3" ht="12">
      <c r="B177" s="12"/>
      <c r="C177" s="53"/>
    </row>
    <row r="178" spans="2:3" ht="12">
      <c r="B178" s="12"/>
      <c r="C178" s="53"/>
    </row>
    <row r="179" spans="2:3" ht="12">
      <c r="B179" s="12"/>
      <c r="C179" s="53"/>
    </row>
    <row r="180" spans="2:3" ht="12">
      <c r="B180" s="12"/>
      <c r="C180" s="53"/>
    </row>
    <row r="181" spans="2:3" ht="12">
      <c r="B181" s="12"/>
      <c r="C181" s="53"/>
    </row>
    <row r="182" spans="2:3" ht="12">
      <c r="B182" s="12"/>
      <c r="C182" s="53"/>
    </row>
    <row r="183" spans="2:3" ht="12">
      <c r="B183" s="12"/>
      <c r="C183" s="53"/>
    </row>
    <row r="184" spans="2:3" ht="12">
      <c r="B184" s="12"/>
      <c r="C184" s="53"/>
    </row>
    <row r="185" spans="2:3" ht="12">
      <c r="B185" s="12"/>
      <c r="C185" s="53"/>
    </row>
    <row r="186" spans="2:3" ht="12">
      <c r="B186" s="12"/>
      <c r="C186" s="53"/>
    </row>
    <row r="187" spans="2:3" ht="12">
      <c r="B187" s="12"/>
      <c r="C187" s="53"/>
    </row>
    <row r="188" spans="2:3" ht="12">
      <c r="B188" s="12"/>
      <c r="C188" s="53"/>
    </row>
    <row r="189" spans="2:3" ht="12">
      <c r="B189" s="12"/>
      <c r="C189" s="53"/>
    </row>
    <row r="190" spans="2:3" ht="12">
      <c r="B190" s="12"/>
      <c r="C190" s="53"/>
    </row>
    <row r="191" spans="2:3" ht="12">
      <c r="B191" s="12"/>
      <c r="C191" s="53"/>
    </row>
    <row r="192" spans="2:3" ht="12">
      <c r="B192" s="12"/>
      <c r="C192" s="53"/>
    </row>
    <row r="193" spans="2:3" ht="12">
      <c r="B193" s="12"/>
      <c r="C193" s="53"/>
    </row>
    <row r="194" spans="2:3" ht="12">
      <c r="B194" s="12"/>
      <c r="C194" s="53"/>
    </row>
    <row r="195" spans="2:3" ht="12">
      <c r="B195" s="12"/>
      <c r="C195" s="53"/>
    </row>
    <row r="196" spans="2:3" ht="12">
      <c r="B196" s="12"/>
      <c r="C196" s="53"/>
    </row>
    <row r="197" spans="2:3" ht="12">
      <c r="B197" s="12"/>
      <c r="C197" s="53"/>
    </row>
    <row r="198" spans="2:3" ht="12">
      <c r="B198" s="12"/>
      <c r="C198" s="53"/>
    </row>
    <row r="199" spans="2:3" ht="12">
      <c r="B199" s="12"/>
      <c r="C199" s="53"/>
    </row>
    <row r="200" spans="2:3" ht="12">
      <c r="B200" s="12"/>
      <c r="C200" s="53"/>
    </row>
    <row r="201" spans="2:3" ht="12">
      <c r="B201" s="12"/>
      <c r="C201" s="53"/>
    </row>
  </sheetData>
  <sheetProtection/>
  <mergeCells count="219">
    <mergeCell ref="A127:CO127"/>
    <mergeCell ref="A129:CO129"/>
    <mergeCell ref="BR123:BW123"/>
    <mergeCell ref="BX123:CC123"/>
    <mergeCell ref="CD123:CI123"/>
    <mergeCell ref="CJ123:CO123"/>
    <mergeCell ref="A125:CO125"/>
    <mergeCell ref="CJ122:CO122"/>
    <mergeCell ref="B123:U123"/>
    <mergeCell ref="V123:AA123"/>
    <mergeCell ref="AB123:AG123"/>
    <mergeCell ref="AH123:AM123"/>
    <mergeCell ref="AN123:AS123"/>
    <mergeCell ref="AT123:AY123"/>
    <mergeCell ref="AZ123:BE123"/>
    <mergeCell ref="BF123:BK123"/>
    <mergeCell ref="BL123:BQ123"/>
    <mergeCell ref="AZ122:BE122"/>
    <mergeCell ref="BF122:BK122"/>
    <mergeCell ref="BL122:BQ122"/>
    <mergeCell ref="BR122:BW122"/>
    <mergeCell ref="BX122:CC122"/>
    <mergeCell ref="CD122:CI122"/>
    <mergeCell ref="BR121:BW121"/>
    <mergeCell ref="BX121:CC121"/>
    <mergeCell ref="CD121:CI121"/>
    <mergeCell ref="CJ121:CO121"/>
    <mergeCell ref="B122:U122"/>
    <mergeCell ref="V122:AA122"/>
    <mergeCell ref="AB122:AG122"/>
    <mergeCell ref="AH122:AM122"/>
    <mergeCell ref="AN122:AS122"/>
    <mergeCell ref="AT122:AY122"/>
    <mergeCell ref="CJ120:CO120"/>
    <mergeCell ref="B121:U121"/>
    <mergeCell ref="V121:AA121"/>
    <mergeCell ref="AB121:AG121"/>
    <mergeCell ref="AH121:AM121"/>
    <mergeCell ref="AN121:AS121"/>
    <mergeCell ref="AT121:AY121"/>
    <mergeCell ref="AZ121:BE121"/>
    <mergeCell ref="BF121:BK121"/>
    <mergeCell ref="BL121:BQ121"/>
    <mergeCell ref="AZ120:BE120"/>
    <mergeCell ref="BF120:BK120"/>
    <mergeCell ref="BL120:BQ120"/>
    <mergeCell ref="BR120:BW120"/>
    <mergeCell ref="BX120:CC120"/>
    <mergeCell ref="CD120:CI120"/>
    <mergeCell ref="BR119:BW119"/>
    <mergeCell ref="BX119:CC119"/>
    <mergeCell ref="CD119:CI119"/>
    <mergeCell ref="CJ119:CO119"/>
    <mergeCell ref="B120:U120"/>
    <mergeCell ref="V120:AA120"/>
    <mergeCell ref="AB120:AG120"/>
    <mergeCell ref="AH120:AM120"/>
    <mergeCell ref="AN120:AS120"/>
    <mergeCell ref="AT120:AY120"/>
    <mergeCell ref="CJ118:CO118"/>
    <mergeCell ref="B119:U119"/>
    <mergeCell ref="V119:AA119"/>
    <mergeCell ref="AB119:AG119"/>
    <mergeCell ref="AH119:AM119"/>
    <mergeCell ref="AN119:AS119"/>
    <mergeCell ref="AT119:AY119"/>
    <mergeCell ref="AZ119:BE119"/>
    <mergeCell ref="BF119:BK119"/>
    <mergeCell ref="BL119:BQ119"/>
    <mergeCell ref="AZ118:BE118"/>
    <mergeCell ref="BF118:BK118"/>
    <mergeCell ref="BL118:BQ118"/>
    <mergeCell ref="BR118:BW118"/>
    <mergeCell ref="BX118:CC118"/>
    <mergeCell ref="CD118:CI118"/>
    <mergeCell ref="BR117:BW117"/>
    <mergeCell ref="BX117:CC117"/>
    <mergeCell ref="CD117:CI117"/>
    <mergeCell ref="CJ117:CO117"/>
    <mergeCell ref="B118:U118"/>
    <mergeCell ref="V118:AA118"/>
    <mergeCell ref="AB118:AG118"/>
    <mergeCell ref="AH118:AM118"/>
    <mergeCell ref="AN118:AS118"/>
    <mergeCell ref="AT118:AY118"/>
    <mergeCell ref="CJ116:CO116"/>
    <mergeCell ref="B117:U117"/>
    <mergeCell ref="V117:AA117"/>
    <mergeCell ref="AB117:AG117"/>
    <mergeCell ref="AH117:AM117"/>
    <mergeCell ref="AN117:AS117"/>
    <mergeCell ref="AT117:AY117"/>
    <mergeCell ref="AZ117:BE117"/>
    <mergeCell ref="BF117:BK117"/>
    <mergeCell ref="BL117:BQ117"/>
    <mergeCell ref="AZ116:BE116"/>
    <mergeCell ref="BF116:BK116"/>
    <mergeCell ref="BL116:BQ116"/>
    <mergeCell ref="BR116:BW116"/>
    <mergeCell ref="BX116:CC116"/>
    <mergeCell ref="CD116:CI116"/>
    <mergeCell ref="B116:U116"/>
    <mergeCell ref="V116:AA116"/>
    <mergeCell ref="AB116:AG116"/>
    <mergeCell ref="AH116:AM116"/>
    <mergeCell ref="AN116:AS116"/>
    <mergeCell ref="AT116:AY116"/>
    <mergeCell ref="BF115:BK115"/>
    <mergeCell ref="BL115:BQ115"/>
    <mergeCell ref="BR115:BW115"/>
    <mergeCell ref="BX115:CC115"/>
    <mergeCell ref="CD115:CI115"/>
    <mergeCell ref="CJ115:CO115"/>
    <mergeCell ref="A100:CE100"/>
    <mergeCell ref="A106:CE106"/>
    <mergeCell ref="A114:C114"/>
    <mergeCell ref="B115:U115"/>
    <mergeCell ref="V115:AA115"/>
    <mergeCell ref="AB115:AG115"/>
    <mergeCell ref="AH115:AM115"/>
    <mergeCell ref="AN115:AS115"/>
    <mergeCell ref="AT115:AY115"/>
    <mergeCell ref="AZ115:BE115"/>
    <mergeCell ref="A49:CO49"/>
    <mergeCell ref="A50:CE50"/>
    <mergeCell ref="A61:CE61"/>
    <mergeCell ref="A88:CO88"/>
    <mergeCell ref="A89:CE89"/>
    <mergeCell ref="A98:CE98"/>
    <mergeCell ref="G45:G48"/>
    <mergeCell ref="F44:G44"/>
    <mergeCell ref="D42:H43"/>
    <mergeCell ref="I44:I47"/>
    <mergeCell ref="BR47:BV47"/>
    <mergeCell ref="BW46:BW48"/>
    <mergeCell ref="AZ44:BE44"/>
    <mergeCell ref="AY46:AY48"/>
    <mergeCell ref="BE46:BE48"/>
    <mergeCell ref="BF47:BJ47"/>
    <mergeCell ref="BX47:CB47"/>
    <mergeCell ref="CC46:CC48"/>
    <mergeCell ref="BL46:BP46"/>
    <mergeCell ref="C42:C48"/>
    <mergeCell ref="J42:J48"/>
    <mergeCell ref="D44:D48"/>
    <mergeCell ref="E44:E48"/>
    <mergeCell ref="F45:F48"/>
    <mergeCell ref="AT43:BE43"/>
    <mergeCell ref="AT44:AY44"/>
    <mergeCell ref="AT45:AY45"/>
    <mergeCell ref="AZ45:BE45"/>
    <mergeCell ref="AT46:AX46"/>
    <mergeCell ref="AZ46:BD46"/>
    <mergeCell ref="O44:O48"/>
    <mergeCell ref="P44:T45"/>
    <mergeCell ref="AB44:AG44"/>
    <mergeCell ref="V45:AA45"/>
    <mergeCell ref="AA46:AA48"/>
    <mergeCell ref="AG46:AG48"/>
    <mergeCell ref="AB46:AF46"/>
    <mergeCell ref="AB47:AF47"/>
    <mergeCell ref="T46:T48"/>
    <mergeCell ref="U43:U48"/>
    <mergeCell ref="AB45:AG45"/>
    <mergeCell ref="V46:Z46"/>
    <mergeCell ref="V47:Z47"/>
    <mergeCell ref="AH43:AS43"/>
    <mergeCell ref="V43:AG43"/>
    <mergeCell ref="V44:AA44"/>
    <mergeCell ref="AH47:AL47"/>
    <mergeCell ref="AM46:AM48"/>
    <mergeCell ref="AN47:AR47"/>
    <mergeCell ref="AH44:AM44"/>
    <mergeCell ref="AN44:AS44"/>
    <mergeCell ref="AH45:AM45"/>
    <mergeCell ref="AN45:AS45"/>
    <mergeCell ref="A42:A48"/>
    <mergeCell ref="B42:B48"/>
    <mergeCell ref="M42:M48"/>
    <mergeCell ref="N42:U42"/>
    <mergeCell ref="P46:P48"/>
    <mergeCell ref="Q46:Q48"/>
    <mergeCell ref="R46:R48"/>
    <mergeCell ref="S46:S48"/>
    <mergeCell ref="N43:N48"/>
    <mergeCell ref="O43:T43"/>
    <mergeCell ref="AH46:AL46"/>
    <mergeCell ref="AN46:AR46"/>
    <mergeCell ref="AS46:AS48"/>
    <mergeCell ref="AT47:AX47"/>
    <mergeCell ref="AZ47:BD47"/>
    <mergeCell ref="BR46:BV46"/>
    <mergeCell ref="BX46:CB46"/>
    <mergeCell ref="BF43:BQ43"/>
    <mergeCell ref="BF44:BK44"/>
    <mergeCell ref="BL44:BQ44"/>
    <mergeCell ref="BF45:BK45"/>
    <mergeCell ref="BL45:BQ45"/>
    <mergeCell ref="BF46:BJ46"/>
    <mergeCell ref="BK46:BK48"/>
    <mergeCell ref="BL47:BP47"/>
    <mergeCell ref="BQ46:BQ48"/>
    <mergeCell ref="CD43:CO43"/>
    <mergeCell ref="BR43:CC43"/>
    <mergeCell ref="BR44:BW44"/>
    <mergeCell ref="BX44:CC44"/>
    <mergeCell ref="BR45:BW45"/>
    <mergeCell ref="BX45:CC45"/>
    <mergeCell ref="CD44:CI44"/>
    <mergeCell ref="V42:CO42"/>
    <mergeCell ref="CJ44:CO44"/>
    <mergeCell ref="CD45:CI45"/>
    <mergeCell ref="CJ45:CO45"/>
    <mergeCell ref="CD46:CH46"/>
    <mergeCell ref="CI46:CI48"/>
    <mergeCell ref="CJ46:CN46"/>
    <mergeCell ref="CO46:CO48"/>
    <mergeCell ref="CD47:CH47"/>
    <mergeCell ref="CJ47:CN4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Vasiliy</dc:creator>
  <cp:keywords/>
  <dc:description/>
  <cp:lastModifiedBy>TDC-NEW</cp:lastModifiedBy>
  <cp:lastPrinted>2020-05-29T07:27:38Z</cp:lastPrinted>
  <dcterms:created xsi:type="dcterms:W3CDTF">2002-01-22T10:00:54Z</dcterms:created>
  <dcterms:modified xsi:type="dcterms:W3CDTF">2020-06-09T07:42:08Z</dcterms:modified>
  <cp:category/>
  <cp:version/>
  <cp:contentType/>
  <cp:contentStatus/>
</cp:coreProperties>
</file>